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405" yWindow="465" windowWidth="34575" windowHeight="15600" activeTab="1"/>
  </bookViews>
  <sheets>
    <sheet name="RANKING 1RA" sheetId="9" r:id="rId1"/>
    <sheet name="RANKING 2DA" sheetId="8" r:id="rId2"/>
    <sheet name="1a" sheetId="13" r:id="rId3"/>
    <sheet name="2a" sheetId="14" r:id="rId4"/>
    <sheet name="JUGADORES" sheetId="18" r:id="rId5"/>
    <sheet name="RELAMPAGO" sheetId="15" r:id="rId6"/>
    <sheet name="APERTURA" sheetId="19" r:id="rId7"/>
    <sheet name="ranking general" sheetId="11" state="hidden" r:id="rId8"/>
    <sheet name="Hoja1" sheetId="12" state="hidden" r:id="rId9"/>
  </sheets>
  <definedNames>
    <definedName name="_xlnm._FilterDatabase" localSheetId="8" hidden="1">Hoja1!$B$1:$D$33</definedName>
    <definedName name="_xlnm.Print_Area" localSheetId="1">'RANKING 2DA'!$B$1:$P$53</definedName>
    <definedName name="_xlnm.Print_Titles" localSheetId="1">'RANKING 2DA'!$1:$1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4" i="8" l="1"/>
  <c r="AL16" i="8"/>
  <c r="D49" i="19"/>
  <c r="F48" i="19"/>
  <c r="F26" i="19"/>
  <c r="E49" i="19"/>
  <c r="P11" i="14"/>
  <c r="Q11" i="14"/>
  <c r="P12" i="14"/>
  <c r="Q12" i="14"/>
  <c r="P17" i="14"/>
  <c r="Q17" i="14"/>
  <c r="P18" i="14"/>
  <c r="R18" i="14" s="1"/>
  <c r="Q18" i="14"/>
  <c r="P19" i="14"/>
  <c r="Q19" i="14"/>
  <c r="P20" i="14"/>
  <c r="Q20" i="14"/>
  <c r="P25" i="14"/>
  <c r="Q25" i="14"/>
  <c r="P10" i="14"/>
  <c r="Q10" i="14"/>
  <c r="AD10" i="9"/>
  <c r="AA19" i="8"/>
  <c r="T22" i="9"/>
  <c r="Y22" i="9"/>
  <c r="V21" i="8"/>
  <c r="R12" i="14" l="1"/>
  <c r="R10" i="14"/>
  <c r="R11" i="14"/>
  <c r="R25" i="14"/>
  <c r="R20" i="14"/>
  <c r="R19" i="14"/>
  <c r="R17" i="14"/>
  <c r="E14" i="9"/>
  <c r="F14" i="9"/>
  <c r="G14" i="9"/>
  <c r="H14" i="9"/>
  <c r="I14" i="9"/>
  <c r="J14" i="9"/>
  <c r="K14" i="9"/>
  <c r="L14" i="9"/>
  <c r="M14" i="9"/>
  <c r="N14" i="9"/>
  <c r="E15" i="9"/>
  <c r="F15" i="9"/>
  <c r="G15" i="9"/>
  <c r="H15" i="9"/>
  <c r="I15" i="9"/>
  <c r="J15" i="9"/>
  <c r="K15" i="9"/>
  <c r="L15" i="9"/>
  <c r="M15" i="9"/>
  <c r="N15" i="9"/>
  <c r="D15" i="9"/>
  <c r="D14" i="9"/>
  <c r="O13" i="9"/>
  <c r="P12" i="9"/>
  <c r="E43" i="9"/>
  <c r="F43" i="9"/>
  <c r="G43" i="9"/>
  <c r="H43" i="9"/>
  <c r="H45" i="9" s="1"/>
  <c r="I43" i="9"/>
  <c r="I45" i="9" s="1"/>
  <c r="J43" i="9"/>
  <c r="K43" i="9"/>
  <c r="L43" i="9"/>
  <c r="L45" i="9" s="1"/>
  <c r="M43" i="9"/>
  <c r="M45" i="9" s="1"/>
  <c r="N43" i="9"/>
  <c r="Q30" i="14"/>
  <c r="P30" i="14"/>
  <c r="Q29" i="14"/>
  <c r="P29" i="14"/>
  <c r="Q26" i="14"/>
  <c r="P26" i="14"/>
  <c r="Q14" i="14"/>
  <c r="P14" i="14"/>
  <c r="Q28" i="14"/>
  <c r="P28" i="14"/>
  <c r="Q6" i="14"/>
  <c r="P6" i="14"/>
  <c r="Q22" i="14"/>
  <c r="P22" i="14"/>
  <c r="Q23" i="14"/>
  <c r="P23" i="14"/>
  <c r="Q24" i="14"/>
  <c r="P24" i="14"/>
  <c r="Q13" i="14"/>
  <c r="P13" i="14"/>
  <c r="Q3" i="14"/>
  <c r="P3" i="14"/>
  <c r="Q4" i="14"/>
  <c r="P4" i="14"/>
  <c r="Q9" i="14"/>
  <c r="P9" i="14"/>
  <c r="Q21" i="14"/>
  <c r="P21" i="14"/>
  <c r="Q16" i="14"/>
  <c r="P16" i="14"/>
  <c r="Q15" i="14"/>
  <c r="P15" i="14"/>
  <c r="Q27" i="14"/>
  <c r="P27" i="14"/>
  <c r="Q7" i="14"/>
  <c r="P7" i="14"/>
  <c r="Q8" i="14"/>
  <c r="P8" i="14"/>
  <c r="Q5" i="14"/>
  <c r="P5" i="14"/>
  <c r="E44" i="8"/>
  <c r="F44" i="8"/>
  <c r="G44" i="8"/>
  <c r="H44" i="8"/>
  <c r="I44" i="8"/>
  <c r="J44" i="8"/>
  <c r="K44" i="8"/>
  <c r="L44" i="8"/>
  <c r="M44" i="8"/>
  <c r="N44" i="8"/>
  <c r="O44" i="8"/>
  <c r="D44" i="8"/>
  <c r="N35" i="13"/>
  <c r="N36" i="13"/>
  <c r="P32" i="13"/>
  <c r="O32" i="13"/>
  <c r="P34" i="13"/>
  <c r="O34" i="13"/>
  <c r="P33" i="13"/>
  <c r="O33" i="13"/>
  <c r="P27" i="13"/>
  <c r="O27" i="13"/>
  <c r="P31" i="13"/>
  <c r="O31" i="13"/>
  <c r="P30" i="13"/>
  <c r="O30" i="13"/>
  <c r="P23" i="13"/>
  <c r="O23" i="13"/>
  <c r="P12" i="13"/>
  <c r="O12" i="13"/>
  <c r="P19" i="13"/>
  <c r="O19" i="13"/>
  <c r="P29" i="13"/>
  <c r="O29" i="13"/>
  <c r="P4" i="13"/>
  <c r="O4" i="13"/>
  <c r="P13" i="13"/>
  <c r="O13" i="13"/>
  <c r="P20" i="13"/>
  <c r="O20" i="13"/>
  <c r="P22" i="13"/>
  <c r="O22" i="13"/>
  <c r="P21" i="13"/>
  <c r="O21" i="13"/>
  <c r="P15" i="13"/>
  <c r="O15" i="13"/>
  <c r="P10" i="13"/>
  <c r="O10" i="13"/>
  <c r="P14" i="13"/>
  <c r="O14" i="13"/>
  <c r="P26" i="13"/>
  <c r="O26" i="13"/>
  <c r="P9" i="13"/>
  <c r="O9" i="13"/>
  <c r="P11" i="13"/>
  <c r="O11" i="13"/>
  <c r="P17" i="13"/>
  <c r="O17" i="13"/>
  <c r="Q17" i="13" s="1"/>
  <c r="P8" i="13"/>
  <c r="O8" i="13"/>
  <c r="P25" i="13"/>
  <c r="O25" i="13"/>
  <c r="Q25" i="13" s="1"/>
  <c r="P7" i="13"/>
  <c r="O7" i="13"/>
  <c r="P28" i="13"/>
  <c r="O28" i="13"/>
  <c r="Q28" i="13" s="1"/>
  <c r="P18" i="13"/>
  <c r="O18" i="13"/>
  <c r="P24" i="13"/>
  <c r="O24" i="13"/>
  <c r="Q24" i="13" s="1"/>
  <c r="P5" i="13"/>
  <c r="O5" i="13"/>
  <c r="P6" i="13"/>
  <c r="O6" i="13"/>
  <c r="Q6" i="13" s="1"/>
  <c r="P16" i="13"/>
  <c r="O16" i="13"/>
  <c r="E42" i="9"/>
  <c r="F42" i="9"/>
  <c r="G42" i="9"/>
  <c r="H42" i="9"/>
  <c r="I42" i="9"/>
  <c r="J42" i="9"/>
  <c r="K42" i="9"/>
  <c r="L42" i="9"/>
  <c r="M42" i="9"/>
  <c r="N42" i="9"/>
  <c r="D42" i="9"/>
  <c r="P11" i="9"/>
  <c r="P7" i="9"/>
  <c r="P5" i="9"/>
  <c r="P13" i="9"/>
  <c r="P6" i="9"/>
  <c r="P8" i="9"/>
  <c r="P10" i="9"/>
  <c r="P9" i="9"/>
  <c r="P4" i="9"/>
  <c r="O9" i="9"/>
  <c r="O10" i="9"/>
  <c r="O5" i="9"/>
  <c r="Q5" i="9" s="1"/>
  <c r="O7" i="9"/>
  <c r="O8" i="9"/>
  <c r="O11" i="9"/>
  <c r="O6" i="9"/>
  <c r="Q10" i="9" s="1"/>
  <c r="O12" i="9"/>
  <c r="O4" i="9"/>
  <c r="Q4" i="9" s="1"/>
  <c r="P30" i="9"/>
  <c r="P26" i="9"/>
  <c r="P41" i="9"/>
  <c r="P31" i="9"/>
  <c r="P24" i="9"/>
  <c r="P35" i="9"/>
  <c r="P21" i="9"/>
  <c r="P29" i="9"/>
  <c r="P33" i="9"/>
  <c r="P36" i="9"/>
  <c r="P23" i="9"/>
  <c r="P37" i="9"/>
  <c r="P27" i="9"/>
  <c r="P40" i="9"/>
  <c r="P32" i="9"/>
  <c r="P34" i="9"/>
  <c r="P39" i="9"/>
  <c r="P38" i="9"/>
  <c r="P28" i="9"/>
  <c r="P22" i="9"/>
  <c r="P25" i="9"/>
  <c r="O29" i="9"/>
  <c r="O27" i="9"/>
  <c r="O41" i="9"/>
  <c r="O25" i="9"/>
  <c r="O23" i="9"/>
  <c r="O36" i="9"/>
  <c r="O21" i="9"/>
  <c r="Q21" i="9" s="1"/>
  <c r="O35" i="9"/>
  <c r="Q29" i="9" s="1"/>
  <c r="O33" i="9"/>
  <c r="Q33" i="9" s="1"/>
  <c r="O34" i="9"/>
  <c r="O22" i="9"/>
  <c r="O37" i="9"/>
  <c r="Q37" i="9" s="1"/>
  <c r="O28" i="9"/>
  <c r="Q27" i="9" s="1"/>
  <c r="O40" i="9"/>
  <c r="O32" i="9"/>
  <c r="Q32" i="9" s="1"/>
  <c r="O31" i="9"/>
  <c r="O39" i="9"/>
  <c r="O38" i="9"/>
  <c r="O26" i="9"/>
  <c r="O30" i="9"/>
  <c r="Q22" i="9" s="1"/>
  <c r="O24" i="9"/>
  <c r="Q25" i="9" s="1"/>
  <c r="N31" i="14"/>
  <c r="O31" i="14"/>
  <c r="N32" i="14"/>
  <c r="O32" i="14"/>
  <c r="N45" i="8"/>
  <c r="O45" i="8"/>
  <c r="P31" i="8"/>
  <c r="Q32" i="8"/>
  <c r="P30" i="8"/>
  <c r="Q27" i="8"/>
  <c r="P28" i="8"/>
  <c r="Q26" i="8"/>
  <c r="P32" i="8"/>
  <c r="R29" i="8" s="1"/>
  <c r="Q29" i="8"/>
  <c r="P38" i="8"/>
  <c r="Q37" i="8"/>
  <c r="P39" i="8"/>
  <c r="R39" i="8" s="1"/>
  <c r="Q39" i="8"/>
  <c r="P41" i="8"/>
  <c r="Q41" i="8"/>
  <c r="P26" i="8"/>
  <c r="Q30" i="8"/>
  <c r="P35" i="8"/>
  <c r="Q34" i="8"/>
  <c r="P33" i="8"/>
  <c r="R31" i="8" s="1"/>
  <c r="Q31" i="8"/>
  <c r="P43" i="8"/>
  <c r="Q43" i="8"/>
  <c r="P27" i="8"/>
  <c r="R38" i="8" s="1"/>
  <c r="Q38" i="8"/>
  <c r="P29" i="8"/>
  <c r="Q28" i="8"/>
  <c r="P36" i="8"/>
  <c r="R35" i="8" s="1"/>
  <c r="Q35" i="8"/>
  <c r="P40" i="8"/>
  <c r="Q40" i="8"/>
  <c r="P37" i="8"/>
  <c r="R36" i="8" s="1"/>
  <c r="Q36" i="8"/>
  <c r="P34" i="8"/>
  <c r="Q33" i="8"/>
  <c r="P42" i="8"/>
  <c r="R42" i="8" s="1"/>
  <c r="Q42" i="8"/>
  <c r="P4" i="8"/>
  <c r="Q5" i="8"/>
  <c r="P8" i="8"/>
  <c r="Q6" i="8"/>
  <c r="P16" i="8"/>
  <c r="Q8" i="8"/>
  <c r="P6" i="8"/>
  <c r="Q14" i="8"/>
  <c r="P3" i="8"/>
  <c r="Q4" i="8"/>
  <c r="P15" i="8"/>
  <c r="Q9" i="8"/>
  <c r="P20" i="8"/>
  <c r="Q20" i="8"/>
  <c r="P11" i="8"/>
  <c r="R12" i="8" s="1"/>
  <c r="Q12" i="8"/>
  <c r="P10" i="8"/>
  <c r="Q19" i="8"/>
  <c r="P14" i="8"/>
  <c r="R13" i="8" s="1"/>
  <c r="Q13" i="8"/>
  <c r="P17" i="8"/>
  <c r="Q11" i="8"/>
  <c r="P7" i="8"/>
  <c r="R17" i="8" s="1"/>
  <c r="Q17" i="8"/>
  <c r="P13" i="8"/>
  <c r="Q10" i="8"/>
  <c r="P19" i="8"/>
  <c r="R18" i="8" s="1"/>
  <c r="Q18" i="8"/>
  <c r="P18" i="8"/>
  <c r="Q16" i="8"/>
  <c r="P9" i="8"/>
  <c r="R15" i="8" s="1"/>
  <c r="Q15" i="8"/>
  <c r="P12" i="8"/>
  <c r="Q7" i="8"/>
  <c r="Q3" i="8"/>
  <c r="P5" i="8"/>
  <c r="N21" i="8"/>
  <c r="O21" i="8"/>
  <c r="O46" i="8" s="1"/>
  <c r="N22" i="8"/>
  <c r="O22" i="8"/>
  <c r="M35" i="13"/>
  <c r="M36" i="13"/>
  <c r="E32" i="14"/>
  <c r="F32" i="14"/>
  <c r="G32" i="14"/>
  <c r="H32" i="14"/>
  <c r="I32" i="14"/>
  <c r="J32" i="14"/>
  <c r="K32" i="14"/>
  <c r="L32" i="14"/>
  <c r="M32" i="14"/>
  <c r="D32" i="14"/>
  <c r="E45" i="8"/>
  <c r="F45" i="8"/>
  <c r="G45" i="8"/>
  <c r="H45" i="8"/>
  <c r="I45" i="8"/>
  <c r="J45" i="8"/>
  <c r="K45" i="8"/>
  <c r="L45" i="8"/>
  <c r="M45" i="8"/>
  <c r="D45" i="8"/>
  <c r="E31" i="14"/>
  <c r="F31" i="14"/>
  <c r="G31" i="14"/>
  <c r="H31" i="14"/>
  <c r="I31" i="14"/>
  <c r="J31" i="14"/>
  <c r="K31" i="14"/>
  <c r="L31" i="14"/>
  <c r="M31" i="14"/>
  <c r="D31" i="14"/>
  <c r="L35" i="13"/>
  <c r="L36" i="13"/>
  <c r="M21" i="8"/>
  <c r="M22" i="8"/>
  <c r="J35" i="13"/>
  <c r="K35" i="13"/>
  <c r="J36" i="13"/>
  <c r="K36" i="13"/>
  <c r="L21" i="8"/>
  <c r="L22" i="8"/>
  <c r="D21" i="8"/>
  <c r="D22" i="8"/>
  <c r="E21" i="8"/>
  <c r="F21" i="8"/>
  <c r="G21" i="8"/>
  <c r="H21" i="8"/>
  <c r="I21" i="8"/>
  <c r="J21" i="8"/>
  <c r="E22" i="8"/>
  <c r="F22" i="8"/>
  <c r="G22" i="8"/>
  <c r="H22" i="8"/>
  <c r="I22" i="8"/>
  <c r="J22" i="8"/>
  <c r="K21" i="8"/>
  <c r="K22" i="8"/>
  <c r="J44" i="9"/>
  <c r="R27" i="8" l="1"/>
  <c r="R30" i="8"/>
  <c r="R9" i="8"/>
  <c r="R14" i="8"/>
  <c r="R6" i="8"/>
  <c r="R7" i="8"/>
  <c r="R16" i="8"/>
  <c r="R10" i="8"/>
  <c r="R11" i="8"/>
  <c r="R19" i="8"/>
  <c r="R20" i="8"/>
  <c r="R4" i="8"/>
  <c r="R8" i="8"/>
  <c r="R5" i="8"/>
  <c r="R33" i="8"/>
  <c r="R40" i="8"/>
  <c r="R28" i="8"/>
  <c r="R43" i="8"/>
  <c r="R41" i="8"/>
  <c r="R26" i="8"/>
  <c r="R32" i="8"/>
  <c r="R3" i="8"/>
  <c r="Q24" i="9"/>
  <c r="Q30" i="9"/>
  <c r="Q31" i="9"/>
  <c r="Q23" i="9"/>
  <c r="Q34" i="9"/>
  <c r="Q28" i="9"/>
  <c r="Q6" i="9"/>
  <c r="Q11" i="9"/>
  <c r="Q12" i="9"/>
  <c r="Q8" i="9"/>
  <c r="Q7" i="9"/>
  <c r="K45" i="9"/>
  <c r="Q36" i="9"/>
  <c r="Q35" i="9"/>
  <c r="Q26" i="9"/>
  <c r="Q9" i="9"/>
  <c r="Q13" i="9"/>
  <c r="R34" i="8"/>
  <c r="R37" i="8"/>
  <c r="Q9" i="13"/>
  <c r="G45" i="9"/>
  <c r="Q22" i="13"/>
  <c r="E45" i="9"/>
  <c r="Q8" i="13"/>
  <c r="Q10" i="13"/>
  <c r="Q33" i="13"/>
  <c r="Q7" i="13"/>
  <c r="Q11" i="13"/>
  <c r="Q20" i="13"/>
  <c r="Q23" i="13"/>
  <c r="Q18" i="13"/>
  <c r="Q26" i="13"/>
  <c r="Q21" i="13"/>
  <c r="Q19" i="13"/>
  <c r="N45" i="9"/>
  <c r="J45" i="9"/>
  <c r="N47" i="8"/>
  <c r="F45" i="9"/>
  <c r="N44" i="9"/>
  <c r="O51" i="8" s="1"/>
  <c r="Q14" i="13"/>
  <c r="Q13" i="13"/>
  <c r="Q15" i="13"/>
  <c r="Q29" i="13"/>
  <c r="Q32" i="13"/>
  <c r="Q12" i="13"/>
  <c r="Q30" i="13"/>
  <c r="Q27" i="13"/>
  <c r="Q34" i="13"/>
  <c r="R5" i="14"/>
  <c r="R27" i="14"/>
  <c r="R9" i="14"/>
  <c r="R3" i="14"/>
  <c r="R24" i="14"/>
  <c r="R22" i="14"/>
  <c r="R28" i="14"/>
  <c r="R26" i="14"/>
  <c r="R29" i="14"/>
  <c r="R8" i="14"/>
  <c r="R7" i="14"/>
  <c r="R15" i="14"/>
  <c r="R16" i="14"/>
  <c r="R21" i="14"/>
  <c r="R4" i="14"/>
  <c r="R13" i="14"/>
  <c r="R23" i="14"/>
  <c r="R6" i="14"/>
  <c r="R14" i="14"/>
  <c r="R30" i="14"/>
  <c r="Q16" i="13"/>
  <c r="Q5" i="13"/>
  <c r="Q4" i="13"/>
  <c r="Q31" i="13"/>
  <c r="N46" i="8"/>
  <c r="P44" i="8"/>
  <c r="P45" i="8"/>
  <c r="P32" i="14"/>
  <c r="M46" i="8"/>
  <c r="P21" i="8"/>
  <c r="P22" i="8"/>
  <c r="P14" i="9"/>
  <c r="L44" i="9"/>
  <c r="P42" i="9"/>
  <c r="Q21" i="8"/>
  <c r="O47" i="8"/>
  <c r="M44" i="9"/>
  <c r="P31" i="14"/>
  <c r="Q31" i="14"/>
  <c r="P35" i="13"/>
  <c r="Q44" i="8"/>
  <c r="M47" i="8"/>
  <c r="M52" i="8" s="1"/>
  <c r="L47" i="8"/>
  <c r="L52" i="8" s="1"/>
  <c r="L46" i="8"/>
  <c r="K44" i="9"/>
  <c r="K47" i="8"/>
  <c r="K52" i="8" s="1"/>
  <c r="K46" i="8"/>
  <c r="K51" i="8" s="1"/>
  <c r="D43" i="9"/>
  <c r="O43" i="9" s="1"/>
  <c r="E36" i="13"/>
  <c r="F36" i="13"/>
  <c r="G36" i="13"/>
  <c r="H36" i="13"/>
  <c r="I36" i="13"/>
  <c r="E35" i="13"/>
  <c r="F35" i="13"/>
  <c r="G35" i="13"/>
  <c r="H35" i="13"/>
  <c r="I35" i="13"/>
  <c r="D35" i="13"/>
  <c r="N52" i="8" l="1"/>
  <c r="N51" i="8"/>
  <c r="M51" i="8"/>
  <c r="L51" i="8"/>
  <c r="D36" i="13"/>
  <c r="O36" i="13" s="1"/>
  <c r="E44" i="9"/>
  <c r="F44" i="9"/>
  <c r="G44" i="9"/>
  <c r="O15" i="9" l="1"/>
  <c r="H44" i="9"/>
  <c r="I44" i="9"/>
  <c r="E47" i="8" l="1"/>
  <c r="E52" i="8" s="1"/>
  <c r="D45" i="9"/>
  <c r="O45" i="9" s="1"/>
  <c r="O52" i="8" s="1"/>
  <c r="E46" i="8"/>
  <c r="E51" i="8" s="1"/>
  <c r="I46" i="8"/>
  <c r="I51" i="8" s="1"/>
  <c r="D44" i="9"/>
  <c r="O14" i="9"/>
  <c r="J47" i="8"/>
  <c r="J52" i="8" s="1"/>
  <c r="I47" i="8"/>
  <c r="I52" i="8" s="1"/>
  <c r="J46" i="8"/>
  <c r="J51" i="8" s="1"/>
  <c r="H46" i="8"/>
  <c r="H51" i="8" s="1"/>
  <c r="H47" i="8"/>
  <c r="H52" i="8" s="1"/>
  <c r="T3" i="11" l="1"/>
  <c r="L67" i="11"/>
  <c r="K67" i="11"/>
  <c r="L66" i="11"/>
  <c r="K66" i="11"/>
  <c r="L64" i="11"/>
  <c r="K64" i="11"/>
  <c r="L63" i="11"/>
  <c r="K63" i="11"/>
  <c r="L58" i="11"/>
  <c r="K58" i="11"/>
  <c r="L54" i="11"/>
  <c r="K54" i="11"/>
  <c r="L65" i="11"/>
  <c r="K65" i="11"/>
  <c r="L68" i="11"/>
  <c r="K68" i="11"/>
  <c r="L56" i="11"/>
  <c r="K56" i="11"/>
  <c r="L57" i="11"/>
  <c r="K57" i="11"/>
  <c r="L61" i="11"/>
  <c r="K61" i="11"/>
  <c r="L53" i="11"/>
  <c r="K53" i="11"/>
  <c r="L55" i="11"/>
  <c r="K55" i="11"/>
  <c r="L50" i="11"/>
  <c r="K50" i="11"/>
  <c r="L51" i="11"/>
  <c r="K51" i="11"/>
  <c r="L46" i="11"/>
  <c r="K46" i="11"/>
  <c r="L11" i="11"/>
  <c r="K11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L62" i="11"/>
  <c r="K62" i="11"/>
  <c r="L60" i="11"/>
  <c r="K60" i="11"/>
  <c r="L59" i="11"/>
  <c r="K59" i="11"/>
  <c r="L52" i="11"/>
  <c r="K52" i="11"/>
  <c r="L49" i="11"/>
  <c r="K49" i="11"/>
  <c r="L48" i="11"/>
  <c r="K48" i="11"/>
  <c r="L47" i="11"/>
  <c r="K47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6" i="11"/>
  <c r="K36" i="11"/>
  <c r="L22" i="11"/>
  <c r="L3" i="11"/>
  <c r="L16" i="11"/>
  <c r="L14" i="11"/>
  <c r="L18" i="11"/>
  <c r="L19" i="11"/>
  <c r="L17" i="11"/>
  <c r="L15" i="11"/>
  <c r="L12" i="11"/>
  <c r="L24" i="11"/>
  <c r="L23" i="11"/>
  <c r="L21" i="11"/>
  <c r="L28" i="11"/>
  <c r="L20" i="11"/>
  <c r="L27" i="11"/>
  <c r="L25" i="11"/>
  <c r="L26" i="11"/>
  <c r="L29" i="11"/>
  <c r="L31" i="11"/>
  <c r="L30" i="11"/>
  <c r="K16" i="11"/>
  <c r="K14" i="11"/>
  <c r="K18" i="11"/>
  <c r="K19" i="11"/>
  <c r="K17" i="11"/>
  <c r="K15" i="11"/>
  <c r="K12" i="11"/>
  <c r="K24" i="11"/>
  <c r="K23" i="11"/>
  <c r="K21" i="11"/>
  <c r="K28" i="11"/>
  <c r="K20" i="11"/>
  <c r="K27" i="11"/>
  <c r="K25" i="11"/>
  <c r="K26" i="11"/>
  <c r="K29" i="11"/>
  <c r="K31" i="11"/>
  <c r="K30" i="11"/>
  <c r="K3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2" i="11"/>
  <c r="K22" i="11"/>
  <c r="L13" i="11"/>
  <c r="K13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2" i="11"/>
  <c r="K2" i="11"/>
  <c r="F47" i="8" l="1"/>
  <c r="F52" i="8" s="1"/>
  <c r="G47" i="8"/>
  <c r="G52" i="8" s="1"/>
  <c r="D47" i="8" l="1"/>
  <c r="D52" i="8" s="1"/>
  <c r="P47" i="8"/>
  <c r="F46" i="8"/>
  <c r="F51" i="8" s="1"/>
  <c r="G46" i="8"/>
  <c r="G51" i="8" s="1"/>
  <c r="D46" i="8"/>
  <c r="D51" i="8" s="1"/>
  <c r="P46" i="8"/>
  <c r="P52" i="8" l="1"/>
  <c r="O35" i="13"/>
  <c r="O42" i="9" l="1"/>
  <c r="O44" i="9" s="1"/>
  <c r="P51" i="8" s="1"/>
</calcChain>
</file>

<file path=xl/comments1.xml><?xml version="1.0" encoding="utf-8"?>
<comments xmlns="http://schemas.openxmlformats.org/spreadsheetml/2006/main">
  <authors>
    <author>Alfredo Gomez</author>
  </authors>
  <commentList>
    <comment ref="F10" authorId="0">
      <text>
        <r>
          <rPr>
            <b/>
            <sz val="9"/>
            <color indexed="81"/>
            <rFont val="Calibri"/>
            <family val="2"/>
          </rPr>
          <t>Alfredo Gomez:</t>
        </r>
        <r>
          <rPr>
            <sz val="9"/>
            <color indexed="81"/>
            <rFont val="Calibri"/>
            <family val="2"/>
          </rPr>
          <t xml:space="preserve">
Campeon en primera. Obtiene la mtad del puntaje del torneo de mayor puntaje del año
</t>
        </r>
      </text>
    </comment>
    <comment ref="G10" authorId="0">
      <text>
        <r>
          <rPr>
            <b/>
            <sz val="9"/>
            <color indexed="81"/>
            <rFont val="Calibri"/>
            <family val="2"/>
          </rPr>
          <t>Alfredo Gomez:</t>
        </r>
        <r>
          <rPr>
            <sz val="9"/>
            <color indexed="81"/>
            <rFont val="Calibri"/>
            <family val="2"/>
          </rPr>
          <t xml:space="preserve">
Ocupó el tercer puesto. Equivale a la mitad de los 180 puntos del tercer puesto del torneo de mayor puntaje del año</t>
        </r>
      </text>
    </comment>
  </commentList>
</comments>
</file>

<file path=xl/sharedStrings.xml><?xml version="1.0" encoding="utf-8"?>
<sst xmlns="http://schemas.openxmlformats.org/spreadsheetml/2006/main" count="1324" uniqueCount="237">
  <si>
    <t>PUESTO</t>
  </si>
  <si>
    <t>NOMBRE</t>
  </si>
  <si>
    <t>LUIS GONZALO HENAO</t>
  </si>
  <si>
    <t>OSCAR SEVILLANO</t>
  </si>
  <si>
    <t>EDGAR HOYOS</t>
  </si>
  <si>
    <t>AMANDA VASQUEZ</t>
  </si>
  <si>
    <t>LUIS FDO. TRUJILLO</t>
  </si>
  <si>
    <t>IVAN DARIO MESA</t>
  </si>
  <si>
    <t>OSCAR LOPEZ</t>
  </si>
  <si>
    <t>RODRIGO ZAPATA</t>
  </si>
  <si>
    <t>FELIPE MADRIGAL</t>
  </si>
  <si>
    <t>ALFREDO GOMEZ</t>
  </si>
  <si>
    <t>TOTAL</t>
  </si>
  <si>
    <t>RUBEN ARANGO</t>
  </si>
  <si>
    <t>CARLOS MEJIA</t>
  </si>
  <si>
    <t>RAFAEL ROLDAN</t>
  </si>
  <si>
    <t>MARIO QUINTERO</t>
  </si>
  <si>
    <t>FELIPE AGUDELO</t>
  </si>
  <si>
    <t>BRAULIO GARCIA</t>
  </si>
  <si>
    <t>RICARDO LOPEZ</t>
  </si>
  <si>
    <t>ALBERTO MORENO</t>
  </si>
  <si>
    <t>SIXTO IVAN OROZCO</t>
  </si>
  <si>
    <t>JOHN JAIRO CORREA</t>
  </si>
  <si>
    <t>JAIME CANO</t>
  </si>
  <si>
    <t>JOHN EDUARD BLAIR</t>
  </si>
  <si>
    <t>PEDRO LUIS SANCHEZ</t>
  </si>
  <si>
    <t>YESID RODRIGUEZ</t>
  </si>
  <si>
    <t>LUIS EMILIO BEDOYA</t>
  </si>
  <si>
    <t>DANIEL ARANGO</t>
  </si>
  <si>
    <t>JHON FABIO GIRALDO</t>
  </si>
  <si>
    <t>JAIME HOYOS</t>
  </si>
  <si>
    <t>MARCOS HOYOS</t>
  </si>
  <si>
    <t>EDISON AGUDELO</t>
  </si>
  <si>
    <t>OSCAR GÓMEZ</t>
  </si>
  <si>
    <t>MAURICIO ORTIZ</t>
  </si>
  <si>
    <t>HECTOR PELAEZ</t>
  </si>
  <si>
    <t>INTERCLUBES MANIZALES</t>
  </si>
  <si>
    <t>FABIO CANO</t>
  </si>
  <si>
    <t>JUAN FELIPE RESTREPO</t>
  </si>
  <si>
    <t>JAIME JOHN VILLA</t>
  </si>
  <si>
    <t>MAURICIO MESA</t>
  </si>
  <si>
    <t>J MARIO VALDERRAMA</t>
  </si>
  <si>
    <t>INTERCLUBES MEDELLIN</t>
  </si>
  <si>
    <t>HORACIO SIERRA</t>
  </si>
  <si>
    <t>ALVARO CASTAÑEDA</t>
  </si>
  <si>
    <t xml:space="preserve">RAUL ORTIZ </t>
  </si>
  <si>
    <t>VICTOR GONZALES</t>
  </si>
  <si>
    <t>ORLANDO CARDONA</t>
  </si>
  <si>
    <t>SEGUNDA # 1</t>
  </si>
  <si>
    <t>PRIMERA # 1</t>
  </si>
  <si>
    <t>PRIMERA # 2</t>
  </si>
  <si>
    <t>INTEGR/ #2</t>
  </si>
  <si>
    <t>INTEGR/ # 1</t>
  </si>
  <si>
    <t>MARIO AGUDELO</t>
  </si>
  <si>
    <t>JUAN CARLOS LÓPEZ</t>
  </si>
  <si>
    <t>SERGIO DUQUE</t>
  </si>
  <si>
    <t>MARINO AMAYA</t>
  </si>
  <si>
    <t>INTERCLUBES BUCARA/</t>
  </si>
  <si>
    <t>JORGE JARAMILLO</t>
  </si>
  <si>
    <t>INTEGRACION # 1</t>
  </si>
  <si>
    <t>INTEGRACION # 2</t>
  </si>
  <si>
    <t>Torneos Jugados</t>
  </si>
  <si>
    <t>TOTAL PUNTOS</t>
  </si>
  <si>
    <t>PRIMERA  # 1 (#x10)</t>
  </si>
  <si>
    <t>JUAN MANUEL ARIAS</t>
  </si>
  <si>
    <t>JOSE IVAN ALMARIO</t>
  </si>
  <si>
    <t>NICOLAS CHIRDARIS</t>
  </si>
  <si>
    <t>RAMIRO LÓPEZ</t>
  </si>
  <si>
    <t>JUAN CAMILO ROLDÁN</t>
  </si>
  <si>
    <t>SEBASTIAN BLAIR</t>
  </si>
  <si>
    <t>ALFONSO HOYOS</t>
  </si>
  <si>
    <t>PUNTOS</t>
  </si>
  <si>
    <t>DANIEL SANTIAGO DURÁN</t>
  </si>
  <si>
    <t>LUIS CARLOS HERRERA</t>
  </si>
  <si>
    <t>LUIS BERNARDO BOTERO</t>
  </si>
  <si>
    <t>PEDRO VASQUEZ</t>
  </si>
  <si>
    <t>PARTICIPANTES</t>
  </si>
  <si>
    <t>PUNTOS AMBAS CATEGORIAS</t>
  </si>
  <si>
    <t>PARTICIPANTES AMBAS CATEGORIAS</t>
  </si>
  <si>
    <t>PAREJAS (56x2)  112 puntos</t>
  </si>
  <si>
    <t>MARIO ALBERTO QUINTERO</t>
  </si>
  <si>
    <t>JUAN DAVID RODRIGUEZ</t>
  </si>
  <si>
    <t>RAFAEL GUTIERREZ</t>
  </si>
  <si>
    <t>INTEGR/ # 1 (# x 5)</t>
  </si>
  <si>
    <t>CARLOS MARIO TAMAYO</t>
  </si>
  <si>
    <t>RANKING INVITADOS 1a Categoría 2020</t>
  </si>
  <si>
    <t xml:space="preserve"> MARIO QUINTERO</t>
  </si>
  <si>
    <t>RUBÉN ARANGO</t>
  </si>
  <si>
    <t>JOHN BLAIR</t>
  </si>
  <si>
    <t>JUAN FELIPE MADRIGAL</t>
  </si>
  <si>
    <t>JUAN GONZALO TIRADO</t>
  </si>
  <si>
    <t>HECTOR PELAZ</t>
  </si>
  <si>
    <t>LUIS BOTERO</t>
  </si>
  <si>
    <t>FABIO MAYA</t>
  </si>
  <si>
    <t>JUAN CARLOS LOPEZ</t>
  </si>
  <si>
    <t>PEDRO SANCHEZ</t>
  </si>
  <si>
    <t>MARCO HOYOS</t>
  </si>
  <si>
    <t>RICARDO LÓPEZ</t>
  </si>
  <si>
    <t>LUIS F. TRUJILLO</t>
  </si>
  <si>
    <t>CAMILO A CORREDOR</t>
  </si>
  <si>
    <t>socio</t>
  </si>
  <si>
    <t>1ra</t>
  </si>
  <si>
    <t>invitado</t>
  </si>
  <si>
    <t>2da</t>
  </si>
  <si>
    <t xml:space="preserve">RANKING  1A CATEGORIA SOCIOS </t>
  </si>
  <si>
    <t>JUGADOR</t>
  </si>
  <si>
    <t>RANKING  1A CATEGORIA INVITADOS</t>
  </si>
  <si>
    <t>TOTAL PARTICIPANTES</t>
  </si>
  <si>
    <t>INVITADOS</t>
  </si>
  <si>
    <t>RAUL ORTIZ</t>
  </si>
  <si>
    <t>OSCAR GOMEZ</t>
  </si>
  <si>
    <t>ALFONSO GONZALEZ</t>
  </si>
  <si>
    <t>SERGIO TAMAYO</t>
  </si>
  <si>
    <t>ALBERTO AGUDELO</t>
  </si>
  <si>
    <t>Torneos jugados</t>
  </si>
  <si>
    <t>TOTAL  JUGADORES (SOCIOS + INVITADOS)</t>
  </si>
  <si>
    <t>TOTAL PUNTOS (SOCIOS + INVITADOS)</t>
  </si>
  <si>
    <t>1a</t>
  </si>
  <si>
    <t>2a</t>
  </si>
  <si>
    <t>VICTOR GONZALEZ</t>
  </si>
  <si>
    <t>ALONSO MORALES</t>
  </si>
  <si>
    <t>CATEGORIA</t>
  </si>
  <si>
    <t>Torneo por equipos - Febrero</t>
  </si>
  <si>
    <t>GONZALO URIBE</t>
  </si>
  <si>
    <t>RICARDO POSADA</t>
  </si>
  <si>
    <t>FABIAN VASQUEZ</t>
  </si>
  <si>
    <t>RELAMPAGO MARZO</t>
  </si>
  <si>
    <t>FERNANDO ARANGO</t>
  </si>
  <si>
    <t>NACIONAL MANIZALES</t>
  </si>
  <si>
    <t>CARLOS ZAPATA(Tolima)</t>
  </si>
  <si>
    <t>CALIDAD</t>
  </si>
  <si>
    <t>SOCIO</t>
  </si>
  <si>
    <t>CAMILO ROLDAN</t>
  </si>
  <si>
    <t>PARTICIPANTES INVITADOS</t>
  </si>
  <si>
    <t>TORNEO DE INTEGRACION</t>
  </si>
  <si>
    <t>JORGE CALLE</t>
  </si>
  <si>
    <t>RESUMEN DE TORNEOS JUGADOS DURANTE EL 2022</t>
  </si>
  <si>
    <t>NACIONAL ARMENIA</t>
  </si>
  <si>
    <t>NACIONAL MEDELLIN</t>
  </si>
  <si>
    <t>LUIS GAVIRIA</t>
  </si>
  <si>
    <t>DANIEL GOMEZ</t>
  </si>
  <si>
    <t>RAMIRO LOPEZ</t>
  </si>
  <si>
    <t>ARGEMIRO AGUIRRE</t>
  </si>
  <si>
    <t>SOCIOS E INVITADOS</t>
  </si>
  <si>
    <t>RELAMPAGO AGOSTO</t>
  </si>
  <si>
    <t xml:space="preserve"> 2o TORNEO  INTEGRACION</t>
  </si>
  <si>
    <t>FELIPE BETANCUR</t>
  </si>
  <si>
    <t>JAIRO AGUDELO</t>
  </si>
  <si>
    <t>TORNEO 1a MAYO</t>
  </si>
  <si>
    <t>TORNEO 1a Octubre</t>
  </si>
  <si>
    <t>NACIONAL BUCARAMANGA</t>
  </si>
  <si>
    <t>2A CATEGORIA Octubre</t>
  </si>
  <si>
    <t>1A y 2A CATEGORIA Octubre</t>
  </si>
  <si>
    <t>promedio puntos</t>
  </si>
  <si>
    <t>Promedio por torneo</t>
  </si>
  <si>
    <t>NACIONAL BUCAR/</t>
  </si>
  <si>
    <t>Torneo por Parejas - Febrero</t>
  </si>
  <si>
    <t>FRANCISCO BRAVO</t>
  </si>
  <si>
    <t>PUESTO FINAL</t>
  </si>
  <si>
    <t>PUNTOS PARA RANKING C/U</t>
  </si>
  <si>
    <t>1o</t>
  </si>
  <si>
    <t>CARLOS MARIO TAMAYO - ORLANDO CARDONA</t>
  </si>
  <si>
    <t>2o</t>
  </si>
  <si>
    <t>ALFREDO GOMEZ - MARIO AGUDELO</t>
  </si>
  <si>
    <t>3o</t>
  </si>
  <si>
    <t>RODRIGO ZAPATA - YEZID RODRIGUEZ</t>
  </si>
  <si>
    <t>4o</t>
  </si>
  <si>
    <t>J MARIO  VALDERRAMA- LUIS BDO BOTERO</t>
  </si>
  <si>
    <t>5o</t>
  </si>
  <si>
    <t>MARIO QUINTERO - FELIPE AGUDELO</t>
  </si>
  <si>
    <t>6o</t>
  </si>
  <si>
    <t>DANIEL ARANGO- OSCAR GOMEZ</t>
  </si>
  <si>
    <t>7o</t>
  </si>
  <si>
    <t>JAIME HOYOS - ALVARO CASTAÑEDA</t>
  </si>
  <si>
    <t>8o</t>
  </si>
  <si>
    <t>FELIPE MADRIGAL - HORACIO SIERRA</t>
  </si>
  <si>
    <t>9o</t>
  </si>
  <si>
    <t>JOHN EDUARD BLAIR- HECTOR PELAEZ</t>
  </si>
  <si>
    <t>10o</t>
  </si>
  <si>
    <t>ALFONSO GONZALEZ - JAIRO AGUDELO</t>
  </si>
  <si>
    <t>11o</t>
  </si>
  <si>
    <t>OSCAR SEVILLANO - JOHN FABIO GIRALDO</t>
  </si>
  <si>
    <t>12o</t>
  </si>
  <si>
    <t>IVAN DARIO MESA - PEDRO SANCHEZ</t>
  </si>
  <si>
    <t>13o</t>
  </si>
  <si>
    <t>ALFONSO HOYOS - JUAN CARLOS LOPEZ</t>
  </si>
  <si>
    <t>14o</t>
  </si>
  <si>
    <t>LUIS FDO TRUJILLO - EDISON AGUDELO</t>
  </si>
  <si>
    <t>15o</t>
  </si>
  <si>
    <t>FRANCISCO BRAVO - JORGE CALLE</t>
  </si>
  <si>
    <t>16o</t>
  </si>
  <si>
    <t>CARLOS MEJIA - SIXTO IVAN OROZCO</t>
  </si>
  <si>
    <t>17o</t>
  </si>
  <si>
    <t>SERGIO TAMAYO - SERGIO DUQUE</t>
  </si>
  <si>
    <t>18o</t>
  </si>
  <si>
    <t>SEBASTIAN BLAIR - ALBERTO MORENO</t>
  </si>
  <si>
    <t>TORNEO PAREJAS FEBRERO</t>
  </si>
  <si>
    <t>Invitado</t>
  </si>
  <si>
    <t>INSCRITO</t>
  </si>
  <si>
    <t>CUADRO</t>
  </si>
  <si>
    <t>eliminado por sorteo</t>
  </si>
  <si>
    <t>CUADRO FINAL DEL TORNEO 1A</t>
  </si>
  <si>
    <t>POSICIÓN 1a fase</t>
  </si>
  <si>
    <t>PUNTOS PARA RANKING</t>
  </si>
  <si>
    <t>RONDA</t>
  </si>
  <si>
    <t>FINALISTAS</t>
  </si>
  <si>
    <t>SEMI FINALISTAS</t>
  </si>
  <si>
    <t>CUARTOS DE FINAL</t>
  </si>
  <si>
    <t>OCTAVOS DE FINAL</t>
  </si>
  <si>
    <t>16 AVOS DE FINAL</t>
  </si>
  <si>
    <t>TORNEO RELÁMPAGO - MARZO 2023</t>
  </si>
  <si>
    <t>CUADRO FINAL DEL TORNEO - TORNEO RELAMPAGO MARZO</t>
  </si>
  <si>
    <t>POSICIONES</t>
  </si>
  <si>
    <t>NACIONAL MANIZALES - MARZO 2023</t>
  </si>
  <si>
    <t>FUERON 35 PARTICIPANTES: 35*5= 175</t>
  </si>
  <si>
    <t>Fueron 24 participantes: 24*5= 120</t>
  </si>
  <si>
    <t>-</t>
  </si>
  <si>
    <t>Torneo por Parejas - Febrero (5 puntos)</t>
  </si>
  <si>
    <t>RELAMPAGO MARZO (2 puntos)</t>
  </si>
  <si>
    <t>NACIONAL MANIZALES (5 puntos)</t>
  </si>
  <si>
    <t>Alfonso no recibe puntos por jugar en 1a Categoría. Si jugara en 2a recibiría 100 puntos</t>
  </si>
  <si>
    <t>NACIONAL MANIZALES 2a - MARZO 2023</t>
  </si>
  <si>
    <t>RANKING  1A CATEGORIA</t>
  </si>
  <si>
    <t>TORNEO APERTURA 2023</t>
  </si>
  <si>
    <t>SOCIOS</t>
  </si>
  <si>
    <t>TORNEO  APERTURA  Abril  (10 puntos)</t>
  </si>
  <si>
    <t>CLUB</t>
  </si>
  <si>
    <t>PUNTOS RANKING</t>
  </si>
  <si>
    <t>INVITADO</t>
  </si>
  <si>
    <t>COUNTRY</t>
  </si>
  <si>
    <t>Nº</t>
  </si>
  <si>
    <t>COUNTRY CLUB EJECUTIVOS - MAYO 2 DE 2023</t>
  </si>
  <si>
    <t>COUNTRY CLUB EJECUTIVOS - MAYO  2 DE 2023</t>
  </si>
  <si>
    <t>TORNEO APERTURA 2A - ABRIL 2023</t>
  </si>
  <si>
    <t xml:space="preserve">RANKING 2a CATEGORIA BILLAR  - MAYO 2 DE 2023
COUNTRY CLUB EJECUTIVOS </t>
  </si>
  <si>
    <t xml:space="preserve">RANKING SOCIOS, 2a CATEGORIA BILLAR - MAYO 2 DE  2023
COUNTRY CLUB EJECUTIVOS </t>
  </si>
  <si>
    <t xml:space="preserve">RANKING INVITADOS, 2a CATEGORIA BILLAR MAYO 2 DE 2023
COUNTRY CLUB EJECUTIVOS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</si>
</sst>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  <font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8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2">
    <xf numFmtId="0" fontId="0" fillId="0" borderId="0" xfId="0"/>
    <xf numFmtId="0" fontId="4" fillId="3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center" vertical="center" wrapText="1"/>
      <protection locked="0"/>
    </xf>
    <xf numFmtId="3" fontId="5" fillId="3" borderId="0" xfId="0" applyNumberFormat="1" applyFont="1" applyFill="1" applyAlignment="1">
      <alignment horizontal="center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3" fontId="5" fillId="3" borderId="0" xfId="0" applyNumberFormat="1" applyFont="1" applyFill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3" fontId="4" fillId="3" borderId="7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19" fillId="0" borderId="1" xfId="229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20" fillId="0" borderId="0" xfId="0" applyFont="1"/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1" fillId="9" borderId="0" xfId="0" applyFont="1" applyFill="1" applyAlignment="1">
      <alignment horizontal="center" wrapText="1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13" borderId="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17" fillId="11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3" fontId="3" fillId="3" borderId="2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10" fillId="14" borderId="0" xfId="0" applyFont="1" applyFill="1" applyAlignment="1">
      <alignment horizontal="left" vertical="center"/>
    </xf>
    <xf numFmtId="0" fontId="10" fillId="14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22" xfId="0" applyBorder="1"/>
    <xf numFmtId="0" fontId="10" fillId="3" borderId="1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1" fontId="3" fillId="3" borderId="11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15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1" fontId="2" fillId="3" borderId="11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 applyProtection="1">
      <alignment horizontal="left" vertical="center"/>
      <protection locked="0"/>
    </xf>
    <xf numFmtId="0" fontId="2" fillId="11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6" fillId="0" borderId="1" xfId="0" applyFont="1" applyBorder="1" applyAlignment="1">
      <alignment horizontal="left" vertical="center"/>
    </xf>
    <xf numFmtId="0" fontId="25" fillId="3" borderId="5" xfId="0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4" fillId="11" borderId="21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0" fontId="4" fillId="12" borderId="5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2" fillId="13" borderId="5" xfId="0" applyFont="1" applyFill="1" applyBorder="1" applyAlignment="1" applyProtection="1">
      <alignment horizontal="left" vertical="center"/>
      <protection locked="0"/>
    </xf>
    <xf numFmtId="0" fontId="2" fillId="13" borderId="1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16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23" fillId="16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5" fillId="10" borderId="0" xfId="0" applyFont="1" applyFill="1" applyAlignment="1">
      <alignment horizontal="center" wrapText="1"/>
    </xf>
    <xf numFmtId="0" fontId="15" fillId="10" borderId="0" xfId="0" applyFont="1" applyFill="1" applyAlignment="1">
      <alignment horizontal="center" vertical="center" wrapText="1"/>
    </xf>
    <xf numFmtId="0" fontId="28" fillId="13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1" fillId="16" borderId="0" xfId="0" applyFont="1" applyFill="1" applyAlignment="1">
      <alignment horizontal="center" wrapText="1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 wrapText="1"/>
    </xf>
    <xf numFmtId="0" fontId="3" fillId="14" borderId="0" xfId="0" applyFont="1" applyFill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7" borderId="4" xfId="0" applyFont="1" applyFill="1" applyBorder="1" applyAlignment="1">
      <alignment horizontal="center" vertical="center"/>
    </xf>
  </cellXfs>
  <cellStyles count="48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Normal" xfId="0" builtinId="0"/>
    <cellStyle name="Normal 6" xfId="22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H45"/>
  <sheetViews>
    <sheetView topLeftCell="A16" zoomScale="140" zoomScaleNormal="140" zoomScalePageLayoutView="125" workbookViewId="0">
      <selection activeCell="B19" sqref="B19:Q19"/>
    </sheetView>
  </sheetViews>
  <sheetFormatPr baseColWidth="10" defaultRowHeight="15" x14ac:dyDescent="0.25"/>
  <cols>
    <col min="1" max="1" width="5.85546875" customWidth="1"/>
    <col min="2" max="2" width="8.42578125" customWidth="1"/>
    <col min="3" max="3" width="26" customWidth="1"/>
    <col min="4" max="4" width="15.140625" customWidth="1"/>
    <col min="5" max="5" width="11.140625" customWidth="1"/>
    <col min="6" max="6" width="10.42578125" customWidth="1"/>
    <col min="7" max="7" width="13.42578125" customWidth="1"/>
    <col min="8" max="8" width="11.140625" hidden="1" customWidth="1"/>
    <col min="9" max="9" width="8.7109375" hidden="1" customWidth="1"/>
    <col min="10" max="10" width="10.140625" hidden="1" customWidth="1"/>
    <col min="11" max="11" width="9" hidden="1" customWidth="1"/>
    <col min="12" max="12" width="10.140625" hidden="1" customWidth="1"/>
    <col min="13" max="13" width="9.140625" hidden="1" customWidth="1"/>
    <col min="14" max="14" width="0.42578125" customWidth="1"/>
    <col min="15" max="15" width="7.85546875" customWidth="1"/>
    <col min="16" max="16" width="7.85546875" hidden="1" customWidth="1"/>
    <col min="17" max="18" width="0" hidden="1" customWidth="1"/>
    <col min="19" max="19" width="35.7109375" hidden="1" customWidth="1"/>
    <col min="20" max="22" width="0" hidden="1" customWidth="1"/>
    <col min="23" max="23" width="22.7109375" hidden="1" customWidth="1"/>
    <col min="24" max="24" width="6.42578125" hidden="1" customWidth="1"/>
    <col min="25" max="25" width="7.28515625" hidden="1" customWidth="1"/>
    <col min="26" max="26" width="0" hidden="1" customWidth="1"/>
    <col min="27" max="27" width="4.28515625" customWidth="1"/>
    <col min="28" max="28" width="8.28515625" hidden="1" customWidth="1"/>
    <col min="29" max="29" width="21.85546875" hidden="1" customWidth="1"/>
    <col min="30" max="30" width="0" hidden="1" customWidth="1"/>
    <col min="31" max="31" width="9.7109375" customWidth="1"/>
    <col min="32" max="32" width="27.85546875" customWidth="1"/>
  </cols>
  <sheetData>
    <row r="1" spans="2:34" ht="27" customHeight="1" x14ac:dyDescent="0.35">
      <c r="B1" s="206" t="s">
        <v>231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1" t="s">
        <v>196</v>
      </c>
      <c r="S1" s="201"/>
      <c r="T1" s="201"/>
      <c r="V1" s="198" t="s">
        <v>201</v>
      </c>
      <c r="W1" s="198"/>
      <c r="X1" s="198"/>
      <c r="Y1" s="198"/>
      <c r="Z1" s="198"/>
      <c r="AB1" s="196" t="s">
        <v>212</v>
      </c>
      <c r="AC1" s="196"/>
      <c r="AD1" s="196"/>
    </row>
    <row r="2" spans="2:34" ht="24.95" customHeight="1" thickBot="1" x14ac:dyDescent="0.4">
      <c r="B2" s="207" t="s">
        <v>104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V2" s="195" t="s">
        <v>210</v>
      </c>
      <c r="W2" s="195"/>
      <c r="X2" s="195"/>
      <c r="Y2" s="195"/>
      <c r="Z2" s="195"/>
      <c r="AB2" s="197" t="s">
        <v>213</v>
      </c>
      <c r="AC2" s="197"/>
      <c r="AD2" s="197"/>
    </row>
    <row r="3" spans="2:34" ht="50.1" customHeight="1" x14ac:dyDescent="0.25">
      <c r="B3" s="61" t="s">
        <v>0</v>
      </c>
      <c r="C3" s="61" t="s">
        <v>105</v>
      </c>
      <c r="D3" s="98" t="s">
        <v>217</v>
      </c>
      <c r="E3" s="101" t="s">
        <v>218</v>
      </c>
      <c r="F3" s="104" t="s">
        <v>219</v>
      </c>
      <c r="G3" s="107" t="s">
        <v>225</v>
      </c>
      <c r="H3" s="99" t="s">
        <v>134</v>
      </c>
      <c r="I3" s="104" t="s">
        <v>137</v>
      </c>
      <c r="J3" s="101" t="s">
        <v>144</v>
      </c>
      <c r="K3" s="104" t="s">
        <v>138</v>
      </c>
      <c r="L3" s="99" t="s">
        <v>145</v>
      </c>
      <c r="M3" s="107" t="s">
        <v>149</v>
      </c>
      <c r="N3" s="137" t="s">
        <v>155</v>
      </c>
      <c r="O3" s="110" t="s">
        <v>12</v>
      </c>
      <c r="P3" s="78" t="s">
        <v>114</v>
      </c>
      <c r="Q3" s="78" t="s">
        <v>153</v>
      </c>
      <c r="R3" s="143" t="s">
        <v>158</v>
      </c>
      <c r="S3" s="60" t="s">
        <v>76</v>
      </c>
      <c r="T3" s="144" t="s">
        <v>159</v>
      </c>
      <c r="V3" s="144" t="s">
        <v>158</v>
      </c>
      <c r="W3" s="152" t="s">
        <v>76</v>
      </c>
      <c r="X3" s="144" t="s">
        <v>202</v>
      </c>
      <c r="Y3" s="144" t="s">
        <v>203</v>
      </c>
      <c r="Z3" s="60" t="s">
        <v>204</v>
      </c>
      <c r="AB3" s="144" t="s">
        <v>158</v>
      </c>
      <c r="AC3" s="152" t="s">
        <v>76</v>
      </c>
      <c r="AD3" s="144" t="s">
        <v>203</v>
      </c>
      <c r="AE3" s="176" t="s">
        <v>0</v>
      </c>
      <c r="AF3" s="175" t="s">
        <v>1</v>
      </c>
      <c r="AG3" s="175" t="s">
        <v>226</v>
      </c>
      <c r="AH3" s="177" t="s">
        <v>227</v>
      </c>
    </row>
    <row r="4" spans="2:34" ht="24.95" customHeight="1" x14ac:dyDescent="0.25">
      <c r="B4" s="60">
        <v>1</v>
      </c>
      <c r="C4" s="80" t="s">
        <v>90</v>
      </c>
      <c r="D4" s="60"/>
      <c r="E4" s="60">
        <v>30</v>
      </c>
      <c r="F4" s="12">
        <v>130</v>
      </c>
      <c r="G4" s="12">
        <v>210</v>
      </c>
      <c r="H4" s="60"/>
      <c r="I4" s="12"/>
      <c r="J4" s="12"/>
      <c r="K4" s="12"/>
      <c r="L4" s="60"/>
      <c r="M4" s="12"/>
      <c r="N4" s="12"/>
      <c r="O4" s="12">
        <f t="shared" ref="O4:O13" si="0">SUM(D4:N4)</f>
        <v>370</v>
      </c>
      <c r="P4" s="129">
        <f t="shared" ref="P4:P13" si="1">COUNT(D4:N4)</f>
        <v>3</v>
      </c>
      <c r="Q4" s="135">
        <f>O4/P4</f>
        <v>123.33333333333333</v>
      </c>
      <c r="R4" s="60" t="s">
        <v>160</v>
      </c>
      <c r="S4" s="145" t="s">
        <v>161</v>
      </c>
      <c r="T4" s="60">
        <v>90</v>
      </c>
      <c r="V4" s="81">
        <v>1</v>
      </c>
      <c r="W4" s="150" t="s">
        <v>54</v>
      </c>
      <c r="X4" s="151">
        <v>18</v>
      </c>
      <c r="Y4" s="60">
        <v>36</v>
      </c>
      <c r="Z4" s="199" t="s">
        <v>205</v>
      </c>
      <c r="AB4" s="81">
        <v>8</v>
      </c>
      <c r="AC4" s="150" t="s">
        <v>15</v>
      </c>
      <c r="AD4" s="60">
        <v>140</v>
      </c>
      <c r="AE4" s="179">
        <v>4</v>
      </c>
      <c r="AF4" s="80" t="s">
        <v>90</v>
      </c>
      <c r="AG4" s="178" t="s">
        <v>229</v>
      </c>
      <c r="AH4" s="60">
        <v>210</v>
      </c>
    </row>
    <row r="5" spans="2:34" ht="21.95" customHeight="1" x14ac:dyDescent="0.25">
      <c r="B5" s="60">
        <v>2</v>
      </c>
      <c r="C5" s="80" t="s">
        <v>9</v>
      </c>
      <c r="D5" s="60">
        <v>80</v>
      </c>
      <c r="E5" s="12">
        <v>6</v>
      </c>
      <c r="F5" s="12">
        <v>20</v>
      </c>
      <c r="G5" s="12">
        <v>130</v>
      </c>
      <c r="H5" s="60"/>
      <c r="I5" s="12"/>
      <c r="J5" s="12"/>
      <c r="K5" s="12"/>
      <c r="L5" s="60"/>
      <c r="M5" s="12"/>
      <c r="N5" s="12"/>
      <c r="O5" s="12">
        <f t="shared" si="0"/>
        <v>236</v>
      </c>
      <c r="P5" s="129">
        <f t="shared" si="1"/>
        <v>4</v>
      </c>
      <c r="Q5" s="135">
        <f t="shared" ref="Q5:Q13" si="2">O5/P5</f>
        <v>59</v>
      </c>
      <c r="R5" s="60" t="s">
        <v>162</v>
      </c>
      <c r="S5" s="145" t="s">
        <v>163</v>
      </c>
      <c r="T5" s="60">
        <v>85</v>
      </c>
      <c r="V5" s="81">
        <v>2</v>
      </c>
      <c r="W5" s="150" t="s">
        <v>16</v>
      </c>
      <c r="X5" s="151">
        <v>12</v>
      </c>
      <c r="Y5" s="60">
        <v>34</v>
      </c>
      <c r="Z5" s="199"/>
      <c r="AB5" s="81">
        <v>10</v>
      </c>
      <c r="AC5" s="150" t="s">
        <v>90</v>
      </c>
      <c r="AD5" s="60">
        <v>130</v>
      </c>
      <c r="AE5" s="180">
        <v>6</v>
      </c>
      <c r="AF5" s="80" t="s">
        <v>14</v>
      </c>
      <c r="AG5" s="178" t="s">
        <v>229</v>
      </c>
      <c r="AH5" s="60">
        <v>190</v>
      </c>
    </row>
    <row r="6" spans="2:34" ht="21.95" customHeight="1" x14ac:dyDescent="0.25">
      <c r="B6" s="60">
        <v>3</v>
      </c>
      <c r="C6" s="80" t="s">
        <v>10</v>
      </c>
      <c r="D6" s="60">
        <v>55</v>
      </c>
      <c r="E6" s="12"/>
      <c r="F6" s="12"/>
      <c r="G6" s="12">
        <v>180</v>
      </c>
      <c r="H6" s="60"/>
      <c r="I6" s="12"/>
      <c r="J6" s="12"/>
      <c r="K6" s="12"/>
      <c r="L6" s="12"/>
      <c r="M6" s="12"/>
      <c r="N6" s="12"/>
      <c r="O6" s="12">
        <f t="shared" si="0"/>
        <v>235</v>
      </c>
      <c r="P6" s="129">
        <f t="shared" si="1"/>
        <v>2</v>
      </c>
      <c r="Q6" s="135">
        <f t="shared" si="2"/>
        <v>117.5</v>
      </c>
      <c r="R6" s="60" t="s">
        <v>164</v>
      </c>
      <c r="S6" s="145" t="s">
        <v>165</v>
      </c>
      <c r="T6" s="60">
        <v>80</v>
      </c>
      <c r="V6" s="81">
        <v>3</v>
      </c>
      <c r="W6" s="150" t="s">
        <v>44</v>
      </c>
      <c r="X6" s="151">
        <v>9</v>
      </c>
      <c r="Y6" s="60">
        <v>32</v>
      </c>
      <c r="Z6" s="200" t="s">
        <v>206</v>
      </c>
      <c r="AB6" s="81">
        <v>13</v>
      </c>
      <c r="AC6" s="150" t="s">
        <v>47</v>
      </c>
      <c r="AD6" s="60">
        <v>115</v>
      </c>
      <c r="AE6" s="180">
        <v>7</v>
      </c>
      <c r="AF6" s="80" t="s">
        <v>10</v>
      </c>
      <c r="AG6" s="178" t="s">
        <v>229</v>
      </c>
      <c r="AH6" s="60">
        <v>180</v>
      </c>
    </row>
    <row r="7" spans="2:34" ht="21.95" customHeight="1" x14ac:dyDescent="0.25">
      <c r="B7" s="60">
        <v>4</v>
      </c>
      <c r="C7" s="80" t="s">
        <v>14</v>
      </c>
      <c r="D7" s="60">
        <v>15</v>
      </c>
      <c r="E7" s="12">
        <v>26</v>
      </c>
      <c r="F7" s="12"/>
      <c r="G7" s="12">
        <v>190</v>
      </c>
      <c r="H7" s="60"/>
      <c r="I7" s="12"/>
      <c r="J7" s="12"/>
      <c r="K7" s="12"/>
      <c r="L7" s="60"/>
      <c r="M7" s="12"/>
      <c r="N7" s="12"/>
      <c r="O7" s="12">
        <f t="shared" si="0"/>
        <v>231</v>
      </c>
      <c r="P7" s="129">
        <f t="shared" si="1"/>
        <v>3</v>
      </c>
      <c r="Q7" s="135">
        <f t="shared" si="2"/>
        <v>77</v>
      </c>
      <c r="R7" s="60" t="s">
        <v>166</v>
      </c>
      <c r="S7" s="145" t="s">
        <v>167</v>
      </c>
      <c r="T7" s="60">
        <v>75</v>
      </c>
      <c r="V7" s="81">
        <v>4</v>
      </c>
      <c r="W7" s="150" t="s">
        <v>90</v>
      </c>
      <c r="X7" s="151">
        <v>3</v>
      </c>
      <c r="Y7" s="60">
        <v>30</v>
      </c>
      <c r="Z7" s="200"/>
      <c r="AB7" s="81">
        <v>14</v>
      </c>
      <c r="AC7" s="150" t="s">
        <v>19</v>
      </c>
      <c r="AD7" s="60">
        <v>110</v>
      </c>
      <c r="AE7" s="180">
        <v>8</v>
      </c>
      <c r="AF7" s="80" t="s">
        <v>24</v>
      </c>
      <c r="AG7" s="178" t="s">
        <v>229</v>
      </c>
      <c r="AH7" s="60">
        <v>170</v>
      </c>
    </row>
    <row r="8" spans="2:34" ht="21.95" customHeight="1" x14ac:dyDescent="0.25">
      <c r="B8" s="60">
        <v>5</v>
      </c>
      <c r="C8" s="80" t="s">
        <v>16</v>
      </c>
      <c r="D8" s="60">
        <v>70</v>
      </c>
      <c r="E8" s="12">
        <v>34</v>
      </c>
      <c r="F8" s="12"/>
      <c r="G8" s="12">
        <v>120</v>
      </c>
      <c r="H8" s="60"/>
      <c r="I8" s="12"/>
      <c r="J8" s="12"/>
      <c r="K8" s="12"/>
      <c r="L8" s="60"/>
      <c r="M8" s="12"/>
      <c r="N8" s="12"/>
      <c r="O8" s="12">
        <f t="shared" si="0"/>
        <v>224</v>
      </c>
      <c r="P8" s="129">
        <f t="shared" si="1"/>
        <v>3</v>
      </c>
      <c r="Q8" s="135">
        <f t="shared" si="2"/>
        <v>74.666666666666671</v>
      </c>
      <c r="R8" s="60" t="s">
        <v>168</v>
      </c>
      <c r="S8" s="145" t="s">
        <v>169</v>
      </c>
      <c r="T8" s="60">
        <v>70</v>
      </c>
      <c r="V8" s="81">
        <v>5</v>
      </c>
      <c r="W8" s="150" t="s">
        <v>28</v>
      </c>
      <c r="X8" s="151">
        <v>4</v>
      </c>
      <c r="Y8" s="60">
        <v>28</v>
      </c>
      <c r="Z8" s="200" t="s">
        <v>207</v>
      </c>
      <c r="AB8" s="81">
        <v>29</v>
      </c>
      <c r="AC8" s="150" t="s">
        <v>74</v>
      </c>
      <c r="AD8" s="60">
        <v>35</v>
      </c>
      <c r="AE8" s="181">
        <v>12</v>
      </c>
      <c r="AF8" s="80" t="s">
        <v>9</v>
      </c>
      <c r="AG8" s="178" t="s">
        <v>229</v>
      </c>
      <c r="AH8" s="60">
        <v>130</v>
      </c>
    </row>
    <row r="9" spans="2:34" ht="21.95" customHeight="1" x14ac:dyDescent="0.25">
      <c r="B9" s="60">
        <v>6</v>
      </c>
      <c r="C9" s="80" t="s">
        <v>24</v>
      </c>
      <c r="D9" s="60">
        <v>50</v>
      </c>
      <c r="E9" s="60"/>
      <c r="F9" s="12"/>
      <c r="G9" s="60">
        <v>170</v>
      </c>
      <c r="H9" s="60"/>
      <c r="I9" s="60"/>
      <c r="J9" s="60"/>
      <c r="K9" s="60"/>
      <c r="L9" s="60"/>
      <c r="M9" s="12"/>
      <c r="N9" s="12"/>
      <c r="O9" s="12">
        <f t="shared" si="0"/>
        <v>220</v>
      </c>
      <c r="P9" s="129">
        <f t="shared" si="1"/>
        <v>2</v>
      </c>
      <c r="Q9" s="135">
        <f t="shared" si="2"/>
        <v>110</v>
      </c>
      <c r="R9" s="60" t="s">
        <v>170</v>
      </c>
      <c r="S9" s="145" t="s">
        <v>171</v>
      </c>
      <c r="T9" s="60">
        <v>65</v>
      </c>
      <c r="V9" s="81">
        <v>6</v>
      </c>
      <c r="W9" s="150" t="s">
        <v>14</v>
      </c>
      <c r="X9" s="151">
        <v>6</v>
      </c>
      <c r="Y9" s="60">
        <v>26</v>
      </c>
      <c r="Z9" s="200"/>
      <c r="AB9" s="81">
        <v>32</v>
      </c>
      <c r="AC9" s="150" t="s">
        <v>9</v>
      </c>
      <c r="AD9" s="60">
        <v>20</v>
      </c>
      <c r="AE9" s="181">
        <v>13</v>
      </c>
      <c r="AF9" s="80" t="s">
        <v>16</v>
      </c>
      <c r="AG9" s="178" t="s">
        <v>229</v>
      </c>
      <c r="AH9" s="60">
        <v>120</v>
      </c>
    </row>
    <row r="10" spans="2:34" ht="21.95" customHeight="1" x14ac:dyDescent="0.25">
      <c r="B10" s="60">
        <v>7</v>
      </c>
      <c r="C10" s="80" t="s">
        <v>28</v>
      </c>
      <c r="D10" s="60">
        <v>65</v>
      </c>
      <c r="E10" s="12">
        <v>28</v>
      </c>
      <c r="F10" s="12"/>
      <c r="G10" s="12">
        <v>70</v>
      </c>
      <c r="H10" s="60"/>
      <c r="I10" s="12"/>
      <c r="J10" s="12"/>
      <c r="K10" s="12"/>
      <c r="L10" s="60"/>
      <c r="M10" s="12"/>
      <c r="N10" s="12"/>
      <c r="O10" s="12">
        <f t="shared" si="0"/>
        <v>163</v>
      </c>
      <c r="P10" s="129">
        <f t="shared" si="1"/>
        <v>3</v>
      </c>
      <c r="Q10" s="135">
        <f t="shared" si="2"/>
        <v>54.333333333333336</v>
      </c>
      <c r="R10" s="60" t="s">
        <v>172</v>
      </c>
      <c r="S10" s="145" t="s">
        <v>173</v>
      </c>
      <c r="T10" s="60">
        <v>60</v>
      </c>
      <c r="V10" s="81">
        <v>7</v>
      </c>
      <c r="W10" s="150" t="s">
        <v>34</v>
      </c>
      <c r="X10" s="151">
        <v>10</v>
      </c>
      <c r="Y10" s="60">
        <v>24</v>
      </c>
      <c r="Z10" s="200"/>
      <c r="AB10" t="s">
        <v>214</v>
      </c>
      <c r="AD10">
        <f>SUM(AD4:AD9)</f>
        <v>550</v>
      </c>
      <c r="AE10" s="181">
        <v>18</v>
      </c>
      <c r="AF10" s="80" t="s">
        <v>28</v>
      </c>
      <c r="AG10" s="178" t="s">
        <v>229</v>
      </c>
      <c r="AH10" s="60">
        <v>70</v>
      </c>
    </row>
    <row r="11" spans="2:34" ht="21.95" customHeight="1" x14ac:dyDescent="0.25">
      <c r="B11" s="60">
        <v>8</v>
      </c>
      <c r="C11" s="80" t="s">
        <v>11</v>
      </c>
      <c r="D11" s="60">
        <v>85</v>
      </c>
      <c r="E11" s="12"/>
      <c r="F11" s="12"/>
      <c r="G11" s="12">
        <v>30</v>
      </c>
      <c r="H11" s="12"/>
      <c r="I11" s="12"/>
      <c r="J11" s="12"/>
      <c r="K11" s="12"/>
      <c r="L11" s="12"/>
      <c r="M11" s="12"/>
      <c r="N11" s="12"/>
      <c r="O11" s="12">
        <f t="shared" si="0"/>
        <v>115</v>
      </c>
      <c r="P11" s="129">
        <f t="shared" si="1"/>
        <v>2</v>
      </c>
      <c r="Q11" s="135">
        <f t="shared" si="2"/>
        <v>57.5</v>
      </c>
      <c r="R11" s="60" t="s">
        <v>174</v>
      </c>
      <c r="S11" s="145" t="s">
        <v>175</v>
      </c>
      <c r="T11" s="60">
        <v>55</v>
      </c>
      <c r="V11" s="81">
        <v>8</v>
      </c>
      <c r="W11" s="150" t="s">
        <v>29</v>
      </c>
      <c r="X11" s="151">
        <v>16</v>
      </c>
      <c r="Y11" s="60">
        <v>22</v>
      </c>
      <c r="Z11" s="200"/>
      <c r="AE11" s="182">
        <v>22</v>
      </c>
      <c r="AF11" s="80" t="s">
        <v>11</v>
      </c>
      <c r="AG11" s="178" t="s">
        <v>229</v>
      </c>
      <c r="AH11" s="60">
        <v>30</v>
      </c>
    </row>
    <row r="12" spans="2:34" ht="21.95" customHeight="1" x14ac:dyDescent="0.25">
      <c r="B12" s="60">
        <v>9</v>
      </c>
      <c r="C12" s="80" t="s">
        <v>30</v>
      </c>
      <c r="D12" s="60">
        <v>60</v>
      </c>
      <c r="E12" s="12"/>
      <c r="F12" s="12"/>
      <c r="G12" s="12">
        <v>20</v>
      </c>
      <c r="H12" s="12"/>
      <c r="I12" s="12"/>
      <c r="J12" s="12"/>
      <c r="K12" s="12"/>
      <c r="L12" s="12"/>
      <c r="M12" s="12"/>
      <c r="N12" s="12"/>
      <c r="O12" s="12">
        <f t="shared" si="0"/>
        <v>80</v>
      </c>
      <c r="P12" s="129">
        <f t="shared" si="1"/>
        <v>2</v>
      </c>
      <c r="Q12" s="135">
        <f t="shared" si="2"/>
        <v>40</v>
      </c>
      <c r="R12" s="60" t="s">
        <v>176</v>
      </c>
      <c r="S12" s="145" t="s">
        <v>177</v>
      </c>
      <c r="T12" s="60">
        <v>50</v>
      </c>
      <c r="V12" s="81">
        <v>9</v>
      </c>
      <c r="W12" s="150" t="s">
        <v>32</v>
      </c>
      <c r="X12" s="151">
        <v>1</v>
      </c>
      <c r="Y12" s="60">
        <v>20</v>
      </c>
      <c r="Z12" s="200" t="s">
        <v>208</v>
      </c>
      <c r="AE12" s="182">
        <v>23</v>
      </c>
      <c r="AF12" s="80" t="s">
        <v>30</v>
      </c>
      <c r="AG12" s="178" t="s">
        <v>229</v>
      </c>
      <c r="AH12" s="60">
        <v>20</v>
      </c>
    </row>
    <row r="13" spans="2:34" ht="21.95" customHeight="1" x14ac:dyDescent="0.25">
      <c r="B13" s="141">
        <v>10</v>
      </c>
      <c r="C13" s="127" t="s">
        <v>111</v>
      </c>
      <c r="D13" s="141">
        <v>45</v>
      </c>
      <c r="E13" s="142">
        <v>2</v>
      </c>
      <c r="F13" s="142" t="s">
        <v>216</v>
      </c>
      <c r="G13" s="142">
        <v>10</v>
      </c>
      <c r="H13" s="142"/>
      <c r="I13" s="142"/>
      <c r="J13" s="142"/>
      <c r="K13" s="142"/>
      <c r="L13" s="142"/>
      <c r="M13" s="142"/>
      <c r="N13" s="142"/>
      <c r="O13" s="12">
        <f t="shared" si="0"/>
        <v>57</v>
      </c>
      <c r="P13" s="129">
        <f t="shared" si="1"/>
        <v>3</v>
      </c>
      <c r="Q13" s="135">
        <f t="shared" si="2"/>
        <v>19</v>
      </c>
      <c r="R13" s="60" t="s">
        <v>178</v>
      </c>
      <c r="S13" s="145" t="s">
        <v>179</v>
      </c>
      <c r="T13" s="60">
        <v>45</v>
      </c>
      <c r="V13" s="81">
        <v>10</v>
      </c>
      <c r="W13" s="150" t="s">
        <v>19</v>
      </c>
      <c r="X13" s="151">
        <v>2</v>
      </c>
      <c r="Y13" s="60">
        <v>18</v>
      </c>
      <c r="Z13" s="200"/>
      <c r="AE13" s="182">
        <v>24</v>
      </c>
      <c r="AF13" s="127" t="s">
        <v>111</v>
      </c>
      <c r="AG13" s="178" t="s">
        <v>229</v>
      </c>
      <c r="AH13" s="60">
        <v>10</v>
      </c>
    </row>
    <row r="14" spans="2:34" ht="21.95" customHeight="1" x14ac:dyDescent="0.3">
      <c r="B14" s="93"/>
      <c r="C14" s="127" t="s">
        <v>62</v>
      </c>
      <c r="D14" s="96">
        <f>SUM(D4:D13)</f>
        <v>525</v>
      </c>
      <c r="E14" s="96">
        <f t="shared" ref="E14:N14" si="3">SUM(E4:E13)</f>
        <v>126</v>
      </c>
      <c r="F14" s="96">
        <f t="shared" si="3"/>
        <v>150</v>
      </c>
      <c r="G14" s="96">
        <f t="shared" si="3"/>
        <v>1130</v>
      </c>
      <c r="H14" s="96">
        <f t="shared" si="3"/>
        <v>0</v>
      </c>
      <c r="I14" s="96">
        <f t="shared" si="3"/>
        <v>0</v>
      </c>
      <c r="J14" s="96">
        <f t="shared" si="3"/>
        <v>0</v>
      </c>
      <c r="K14" s="96">
        <f t="shared" si="3"/>
        <v>0</v>
      </c>
      <c r="L14" s="96">
        <f t="shared" si="3"/>
        <v>0</v>
      </c>
      <c r="M14" s="96">
        <f t="shared" si="3"/>
        <v>0</v>
      </c>
      <c r="N14" s="96">
        <f t="shared" si="3"/>
        <v>0</v>
      </c>
      <c r="O14" s="96">
        <f>SUM(O4:O12)</f>
        <v>1874</v>
      </c>
      <c r="P14" s="12">
        <f>SUM(P4:P12)</f>
        <v>24</v>
      </c>
      <c r="R14" s="60" t="s">
        <v>180</v>
      </c>
      <c r="S14" s="145" t="s">
        <v>181</v>
      </c>
      <c r="T14" s="60">
        <v>40</v>
      </c>
      <c r="V14" s="81">
        <v>11</v>
      </c>
      <c r="W14" s="150" t="s">
        <v>74</v>
      </c>
      <c r="X14" s="151">
        <v>5</v>
      </c>
      <c r="Y14" s="60">
        <v>16</v>
      </c>
      <c r="Z14" s="200"/>
      <c r="AE14" s="184">
        <v>1</v>
      </c>
      <c r="AF14" s="80" t="s">
        <v>29</v>
      </c>
      <c r="AG14" s="178" t="s">
        <v>228</v>
      </c>
      <c r="AH14" s="60">
        <v>240</v>
      </c>
    </row>
    <row r="15" spans="2:34" ht="21.95" customHeight="1" x14ac:dyDescent="0.3">
      <c r="B15" s="62"/>
      <c r="C15" s="80" t="s">
        <v>107</v>
      </c>
      <c r="D15" s="12">
        <f>COUNT(D4:D13)</f>
        <v>9</v>
      </c>
      <c r="E15" s="12">
        <f t="shared" ref="E15:N15" si="4">COUNT(E4:E13)</f>
        <v>6</v>
      </c>
      <c r="F15" s="12">
        <f t="shared" si="4"/>
        <v>2</v>
      </c>
      <c r="G15" s="12">
        <f t="shared" si="4"/>
        <v>10</v>
      </c>
      <c r="H15" s="12">
        <f t="shared" si="4"/>
        <v>0</v>
      </c>
      <c r="I15" s="12">
        <f t="shared" si="4"/>
        <v>0</v>
      </c>
      <c r="J15" s="12">
        <f t="shared" si="4"/>
        <v>0</v>
      </c>
      <c r="K15" s="12">
        <f t="shared" si="4"/>
        <v>0</v>
      </c>
      <c r="L15" s="12">
        <f t="shared" si="4"/>
        <v>0</v>
      </c>
      <c r="M15" s="12">
        <f t="shared" si="4"/>
        <v>0</v>
      </c>
      <c r="N15" s="12">
        <f t="shared" si="4"/>
        <v>0</v>
      </c>
      <c r="O15" s="12">
        <f>SUM(D15:N15)</f>
        <v>27</v>
      </c>
      <c r="P15" s="84"/>
      <c r="R15" s="60" t="s">
        <v>182</v>
      </c>
      <c r="S15" s="145" t="s">
        <v>183</v>
      </c>
      <c r="T15" s="60">
        <v>35</v>
      </c>
      <c r="V15" s="81">
        <v>12</v>
      </c>
      <c r="W15" s="150" t="s">
        <v>109</v>
      </c>
      <c r="X15" s="151">
        <v>7</v>
      </c>
      <c r="Y15" s="60">
        <v>14</v>
      </c>
      <c r="Z15" s="200"/>
      <c r="AE15" s="179">
        <v>2</v>
      </c>
      <c r="AF15" s="80" t="s">
        <v>44</v>
      </c>
      <c r="AG15" s="178" t="s">
        <v>228</v>
      </c>
      <c r="AH15" s="60">
        <v>230</v>
      </c>
    </row>
    <row r="16" spans="2:34" ht="21.95" customHeight="1" x14ac:dyDescent="0.25">
      <c r="R16" s="60" t="s">
        <v>184</v>
      </c>
      <c r="S16" s="145" t="s">
        <v>185</v>
      </c>
      <c r="T16" s="60">
        <v>30</v>
      </c>
      <c r="V16" s="81">
        <v>13</v>
      </c>
      <c r="W16" s="150" t="s">
        <v>43</v>
      </c>
      <c r="X16" s="151">
        <v>8</v>
      </c>
      <c r="Y16" s="60">
        <v>12</v>
      </c>
      <c r="Z16" s="200"/>
      <c r="AE16" s="179">
        <v>3</v>
      </c>
      <c r="AF16" s="80" t="s">
        <v>19</v>
      </c>
      <c r="AG16" s="178" t="s">
        <v>228</v>
      </c>
      <c r="AH16" s="60">
        <v>220</v>
      </c>
    </row>
    <row r="17" spans="2:34" ht="21.95" customHeight="1" x14ac:dyDescent="0.3">
      <c r="B17" s="62"/>
      <c r="C17" s="63"/>
      <c r="D17" s="63"/>
      <c r="E17" s="64"/>
      <c r="F17" s="11"/>
      <c r="G17" s="11"/>
      <c r="H17" s="11"/>
      <c r="I17" s="11"/>
      <c r="J17" s="11"/>
      <c r="K17" s="11"/>
      <c r="L17" s="11"/>
      <c r="M17" s="11"/>
      <c r="N17" s="11"/>
      <c r="R17" s="60" t="s">
        <v>186</v>
      </c>
      <c r="S17" s="145" t="s">
        <v>187</v>
      </c>
      <c r="T17" s="60">
        <v>25</v>
      </c>
      <c r="V17" s="81">
        <v>14</v>
      </c>
      <c r="W17" s="150" t="s">
        <v>25</v>
      </c>
      <c r="X17" s="151">
        <v>11</v>
      </c>
      <c r="Y17" s="60">
        <v>10</v>
      </c>
      <c r="Z17" s="200"/>
      <c r="AE17" s="179">
        <v>5</v>
      </c>
      <c r="AF17" s="80" t="s">
        <v>74</v>
      </c>
      <c r="AG17" s="178" t="s">
        <v>228</v>
      </c>
      <c r="AH17" s="60">
        <v>200</v>
      </c>
    </row>
    <row r="18" spans="2:34" ht="18.95" customHeight="1" x14ac:dyDescent="0.25">
      <c r="B18" s="202" t="s">
        <v>232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3"/>
      <c r="R18" s="60" t="s">
        <v>188</v>
      </c>
      <c r="S18" s="145" t="s">
        <v>189</v>
      </c>
      <c r="T18" s="60">
        <v>20</v>
      </c>
      <c r="V18" s="81">
        <v>15</v>
      </c>
      <c r="W18" s="150" t="s">
        <v>17</v>
      </c>
      <c r="X18" s="151">
        <v>13</v>
      </c>
      <c r="Y18" s="60">
        <v>8</v>
      </c>
      <c r="Z18" s="200"/>
      <c r="AE18" s="180">
        <v>9</v>
      </c>
      <c r="AF18" s="80" t="s">
        <v>17</v>
      </c>
      <c r="AG18" s="178" t="s">
        <v>228</v>
      </c>
      <c r="AH18" s="60">
        <v>160</v>
      </c>
    </row>
    <row r="19" spans="2:34" ht="21" customHeight="1" thickBot="1" x14ac:dyDescent="0.4">
      <c r="B19" s="204" t="s">
        <v>106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60" t="s">
        <v>190</v>
      </c>
      <c r="S19" s="145" t="s">
        <v>191</v>
      </c>
      <c r="T19" s="60">
        <v>15</v>
      </c>
      <c r="V19" s="81">
        <v>16</v>
      </c>
      <c r="W19" s="150" t="s">
        <v>9</v>
      </c>
      <c r="X19" s="151">
        <v>14</v>
      </c>
      <c r="Y19" s="60">
        <v>6</v>
      </c>
      <c r="Z19" s="200"/>
      <c r="AE19" s="180">
        <v>10</v>
      </c>
      <c r="AF19" s="80" t="s">
        <v>47</v>
      </c>
      <c r="AG19" s="178" t="s">
        <v>228</v>
      </c>
      <c r="AH19" s="60">
        <v>150</v>
      </c>
    </row>
    <row r="20" spans="2:34" ht="48" customHeight="1" x14ac:dyDescent="0.25">
      <c r="B20" s="117" t="s">
        <v>0</v>
      </c>
      <c r="C20" s="57" t="s">
        <v>105</v>
      </c>
      <c r="D20" s="98" t="s">
        <v>217</v>
      </c>
      <c r="E20" s="101" t="s">
        <v>218</v>
      </c>
      <c r="F20" s="104" t="s">
        <v>219</v>
      </c>
      <c r="G20" s="107" t="s">
        <v>225</v>
      </c>
      <c r="H20" s="99" t="s">
        <v>134</v>
      </c>
      <c r="I20" s="104" t="s">
        <v>137</v>
      </c>
      <c r="J20" s="101" t="s">
        <v>144</v>
      </c>
      <c r="K20" s="104" t="s">
        <v>138</v>
      </c>
      <c r="L20" s="99" t="s">
        <v>145</v>
      </c>
      <c r="M20" s="107" t="s">
        <v>149</v>
      </c>
      <c r="N20" s="137" t="s">
        <v>155</v>
      </c>
      <c r="O20" s="78" t="s">
        <v>12</v>
      </c>
      <c r="P20" s="78" t="s">
        <v>114</v>
      </c>
      <c r="Q20" s="78" t="s">
        <v>153</v>
      </c>
      <c r="R20" s="60" t="s">
        <v>192</v>
      </c>
      <c r="S20" s="145" t="s">
        <v>193</v>
      </c>
      <c r="T20" s="60">
        <v>10</v>
      </c>
      <c r="V20" s="81">
        <v>17</v>
      </c>
      <c r="W20" s="150" t="s">
        <v>26</v>
      </c>
      <c r="X20" s="151">
        <v>15</v>
      </c>
      <c r="Y20" s="60">
        <v>4</v>
      </c>
      <c r="Z20" s="193" t="s">
        <v>209</v>
      </c>
      <c r="AE20" s="180">
        <v>11</v>
      </c>
      <c r="AF20" s="80" t="s">
        <v>53</v>
      </c>
      <c r="AG20" s="178" t="s">
        <v>228</v>
      </c>
      <c r="AH20" s="60">
        <v>140</v>
      </c>
    </row>
    <row r="21" spans="2:34" ht="18" customHeight="1" x14ac:dyDescent="0.25">
      <c r="B21" s="60">
        <v>1</v>
      </c>
      <c r="C21" s="80" t="s">
        <v>47</v>
      </c>
      <c r="D21" s="60">
        <v>90</v>
      </c>
      <c r="E21" s="60"/>
      <c r="F21" s="60">
        <v>115</v>
      </c>
      <c r="G21" s="60">
        <v>150</v>
      </c>
      <c r="H21" s="60"/>
      <c r="I21" s="60"/>
      <c r="J21" s="60"/>
      <c r="K21" s="60"/>
      <c r="L21" s="60"/>
      <c r="M21" s="60"/>
      <c r="N21" s="60"/>
      <c r="O21" s="12">
        <f t="shared" ref="O21:O37" si="5">SUM(D21:N21)</f>
        <v>355</v>
      </c>
      <c r="P21" s="129">
        <f t="shared" ref="P21:P41" si="6">COUNT(D21:N21)</f>
        <v>3</v>
      </c>
      <c r="Q21" s="135">
        <f>O21/P21</f>
        <v>118.33333333333333</v>
      </c>
      <c r="R21" s="60" t="s">
        <v>194</v>
      </c>
      <c r="S21" s="145" t="s">
        <v>195</v>
      </c>
      <c r="T21" s="60">
        <v>5</v>
      </c>
      <c r="V21" s="81">
        <v>18</v>
      </c>
      <c r="W21" s="150" t="s">
        <v>111</v>
      </c>
      <c r="X21" s="151">
        <v>17</v>
      </c>
      <c r="Y21" s="60">
        <v>2</v>
      </c>
      <c r="Z21" s="194"/>
      <c r="AE21" s="181">
        <v>14</v>
      </c>
      <c r="AF21" s="80" t="s">
        <v>26</v>
      </c>
      <c r="AG21" s="178" t="s">
        <v>228</v>
      </c>
      <c r="AH21" s="60">
        <v>110</v>
      </c>
    </row>
    <row r="22" spans="2:34" ht="18" customHeight="1" x14ac:dyDescent="0.25">
      <c r="B22" s="60">
        <v>2</v>
      </c>
      <c r="C22" s="80" t="s">
        <v>19</v>
      </c>
      <c r="D22" s="60"/>
      <c r="E22" s="60">
        <v>18</v>
      </c>
      <c r="F22" s="60">
        <v>110</v>
      </c>
      <c r="G22" s="60">
        <v>220</v>
      </c>
      <c r="H22" s="60"/>
      <c r="I22" s="60"/>
      <c r="J22" s="60"/>
      <c r="K22" s="60"/>
      <c r="L22" s="60"/>
      <c r="M22" s="60"/>
      <c r="N22" s="60"/>
      <c r="O22" s="12">
        <f t="shared" si="5"/>
        <v>348</v>
      </c>
      <c r="P22" s="129">
        <f t="shared" si="6"/>
        <v>3</v>
      </c>
      <c r="Q22" s="135">
        <f t="shared" ref="Q22:Q37" si="7">O22/P22</f>
        <v>116</v>
      </c>
      <c r="T22">
        <f>SUM(T4:T21)</f>
        <v>855</v>
      </c>
      <c r="Y22" s="5">
        <f>SUM(Y4:Y21)</f>
        <v>342</v>
      </c>
      <c r="AE22" s="181">
        <v>15</v>
      </c>
      <c r="AF22" s="80" t="s">
        <v>54</v>
      </c>
      <c r="AG22" s="178" t="s">
        <v>228</v>
      </c>
      <c r="AH22" s="60">
        <v>100</v>
      </c>
    </row>
    <row r="23" spans="2:34" ht="18" customHeight="1" x14ac:dyDescent="0.2">
      <c r="B23" s="60">
        <v>3</v>
      </c>
      <c r="C23" s="80" t="s">
        <v>74</v>
      </c>
      <c r="D23" s="60">
        <v>75</v>
      </c>
      <c r="E23" s="60">
        <v>16</v>
      </c>
      <c r="F23" s="60">
        <v>35</v>
      </c>
      <c r="G23" s="60">
        <v>200</v>
      </c>
      <c r="H23" s="60"/>
      <c r="I23" s="60"/>
      <c r="J23" s="60"/>
      <c r="K23" s="60"/>
      <c r="L23" s="60"/>
      <c r="M23" s="60"/>
      <c r="N23" s="60"/>
      <c r="O23" s="12">
        <f t="shared" si="5"/>
        <v>326</v>
      </c>
      <c r="P23" s="129">
        <f t="shared" si="6"/>
        <v>4</v>
      </c>
      <c r="Q23" s="135">
        <f t="shared" si="7"/>
        <v>81.5</v>
      </c>
      <c r="AE23" s="181">
        <v>16</v>
      </c>
      <c r="AF23" s="80" t="s">
        <v>34</v>
      </c>
      <c r="AG23" s="178" t="s">
        <v>228</v>
      </c>
      <c r="AH23" s="60">
        <v>90</v>
      </c>
    </row>
    <row r="24" spans="2:34" ht="18" customHeight="1" x14ac:dyDescent="0.25">
      <c r="B24" s="60">
        <v>4</v>
      </c>
      <c r="C24" s="65" t="s">
        <v>44</v>
      </c>
      <c r="D24" s="12">
        <v>60</v>
      </c>
      <c r="E24" s="60">
        <v>32</v>
      </c>
      <c r="F24" s="12"/>
      <c r="G24" s="60">
        <v>230</v>
      </c>
      <c r="H24" s="60"/>
      <c r="I24" s="60"/>
      <c r="J24" s="60"/>
      <c r="K24" s="60"/>
      <c r="L24" s="60"/>
      <c r="M24" s="60"/>
      <c r="N24" s="60"/>
      <c r="O24" s="12">
        <f t="shared" si="5"/>
        <v>322</v>
      </c>
      <c r="P24" s="129">
        <f t="shared" si="6"/>
        <v>3</v>
      </c>
      <c r="Q24" s="135">
        <f t="shared" si="7"/>
        <v>107.33333333333333</v>
      </c>
      <c r="AE24" s="181">
        <v>17</v>
      </c>
      <c r="AF24" s="80" t="s">
        <v>55</v>
      </c>
      <c r="AG24" s="178" t="s">
        <v>228</v>
      </c>
      <c r="AH24" s="60">
        <v>80</v>
      </c>
    </row>
    <row r="25" spans="2:34" ht="18" customHeight="1" x14ac:dyDescent="0.2">
      <c r="B25" s="60">
        <v>5</v>
      </c>
      <c r="C25" s="80" t="s">
        <v>29</v>
      </c>
      <c r="D25" s="60">
        <v>40</v>
      </c>
      <c r="E25" s="60">
        <v>22</v>
      </c>
      <c r="F25" s="60"/>
      <c r="G25" s="60">
        <v>240</v>
      </c>
      <c r="H25" s="60"/>
      <c r="I25" s="60"/>
      <c r="J25" s="60"/>
      <c r="K25" s="60"/>
      <c r="L25" s="60"/>
      <c r="M25" s="60"/>
      <c r="N25" s="60"/>
      <c r="O25" s="12">
        <f t="shared" si="5"/>
        <v>302</v>
      </c>
      <c r="P25" s="129">
        <f t="shared" si="6"/>
        <v>3</v>
      </c>
      <c r="Q25" s="135">
        <f t="shared" si="7"/>
        <v>100.66666666666667</v>
      </c>
      <c r="AE25" s="181">
        <v>19</v>
      </c>
      <c r="AF25" s="80" t="s">
        <v>25</v>
      </c>
      <c r="AG25" s="178" t="s">
        <v>228</v>
      </c>
      <c r="AH25" s="60">
        <v>60</v>
      </c>
    </row>
    <row r="26" spans="2:34" ht="18" customHeight="1" x14ac:dyDescent="0.2">
      <c r="B26" s="60">
        <v>6</v>
      </c>
      <c r="C26" s="80" t="s">
        <v>17</v>
      </c>
      <c r="D26" s="60">
        <v>70</v>
      </c>
      <c r="E26" s="60">
        <v>8</v>
      </c>
      <c r="F26" s="60"/>
      <c r="G26" s="60">
        <v>160</v>
      </c>
      <c r="H26" s="60"/>
      <c r="I26" s="60"/>
      <c r="J26" s="60"/>
      <c r="K26" s="60"/>
      <c r="L26" s="60"/>
      <c r="M26" s="60"/>
      <c r="N26" s="60"/>
      <c r="O26" s="12">
        <f t="shared" si="5"/>
        <v>238</v>
      </c>
      <c r="P26" s="129">
        <f t="shared" si="6"/>
        <v>3</v>
      </c>
      <c r="Q26" s="135">
        <f t="shared" si="7"/>
        <v>79.333333333333329</v>
      </c>
      <c r="AE26" s="182">
        <v>20</v>
      </c>
      <c r="AF26" s="80" t="s">
        <v>32</v>
      </c>
      <c r="AG26" s="178" t="s">
        <v>228</v>
      </c>
      <c r="AH26" s="60">
        <v>50</v>
      </c>
    </row>
    <row r="27" spans="2:34" ht="18" customHeight="1" thickBot="1" x14ac:dyDescent="0.25">
      <c r="B27" s="60">
        <v>7</v>
      </c>
      <c r="C27" s="80" t="s">
        <v>53</v>
      </c>
      <c r="D27" s="60">
        <v>85</v>
      </c>
      <c r="E27" s="60"/>
      <c r="F27" s="60"/>
      <c r="G27" s="60">
        <v>140</v>
      </c>
      <c r="H27" s="60"/>
      <c r="I27" s="60"/>
      <c r="J27" s="60"/>
      <c r="K27" s="60"/>
      <c r="L27" s="60"/>
      <c r="M27" s="60"/>
      <c r="N27" s="60"/>
      <c r="O27" s="12">
        <f t="shared" si="5"/>
        <v>225</v>
      </c>
      <c r="P27" s="129">
        <f t="shared" si="6"/>
        <v>2</v>
      </c>
      <c r="Q27" s="135">
        <f t="shared" si="7"/>
        <v>112.5</v>
      </c>
      <c r="AE27" s="183">
        <v>21</v>
      </c>
      <c r="AF27" s="80" t="s">
        <v>109</v>
      </c>
      <c r="AG27" s="178" t="s">
        <v>228</v>
      </c>
      <c r="AH27" s="60">
        <v>40</v>
      </c>
    </row>
    <row r="28" spans="2:34" ht="18" customHeight="1" x14ac:dyDescent="0.2">
      <c r="B28" s="60">
        <v>8</v>
      </c>
      <c r="C28" s="80" t="s">
        <v>26</v>
      </c>
      <c r="D28" s="60">
        <v>80</v>
      </c>
      <c r="E28" s="60">
        <v>4</v>
      </c>
      <c r="F28" s="60"/>
      <c r="G28" s="60">
        <v>110</v>
      </c>
      <c r="H28" s="60"/>
      <c r="I28" s="60"/>
      <c r="J28" s="60"/>
      <c r="K28" s="60"/>
      <c r="L28" s="60"/>
      <c r="M28" s="60"/>
      <c r="N28" s="60"/>
      <c r="O28" s="12">
        <f t="shared" si="5"/>
        <v>194</v>
      </c>
      <c r="P28" s="129">
        <f t="shared" si="6"/>
        <v>3</v>
      </c>
      <c r="Q28" s="135">
        <f t="shared" si="7"/>
        <v>64.666666666666671</v>
      </c>
    </row>
    <row r="29" spans="2:34" ht="18" customHeight="1" x14ac:dyDescent="0.25">
      <c r="B29" s="60">
        <v>9</v>
      </c>
      <c r="C29" s="80" t="s">
        <v>54</v>
      </c>
      <c r="D29" s="60">
        <v>30</v>
      </c>
      <c r="E29" s="60">
        <v>36</v>
      </c>
      <c r="F29" s="60"/>
      <c r="G29" s="60">
        <v>100</v>
      </c>
      <c r="H29" s="60"/>
      <c r="I29" s="60"/>
      <c r="J29" s="60"/>
      <c r="K29" s="60"/>
      <c r="L29" s="60"/>
      <c r="M29" s="60"/>
      <c r="N29" s="60"/>
      <c r="O29" s="12">
        <f t="shared" si="5"/>
        <v>166</v>
      </c>
      <c r="P29" s="129">
        <f t="shared" si="6"/>
        <v>3</v>
      </c>
      <c r="Q29" s="135">
        <f t="shared" si="7"/>
        <v>55.333333333333336</v>
      </c>
    </row>
    <row r="30" spans="2:34" ht="18" customHeight="1" x14ac:dyDescent="0.25">
      <c r="B30" s="60">
        <v>10</v>
      </c>
      <c r="C30" s="80" t="s">
        <v>15</v>
      </c>
      <c r="D30" s="60"/>
      <c r="E30" s="60"/>
      <c r="F30" s="60">
        <v>140</v>
      </c>
      <c r="G30" s="60"/>
      <c r="H30" s="60"/>
      <c r="I30" s="60"/>
      <c r="J30" s="60"/>
      <c r="K30" s="60"/>
      <c r="L30" s="60"/>
      <c r="M30" s="60"/>
      <c r="N30" s="60"/>
      <c r="O30" s="12">
        <f t="shared" si="5"/>
        <v>140</v>
      </c>
      <c r="P30" s="129">
        <f t="shared" si="6"/>
        <v>1</v>
      </c>
      <c r="Q30" s="135">
        <f t="shared" si="7"/>
        <v>140</v>
      </c>
    </row>
    <row r="31" spans="2:34" ht="18" customHeight="1" x14ac:dyDescent="0.25">
      <c r="B31" s="60">
        <v>11</v>
      </c>
      <c r="C31" s="80" t="s">
        <v>34</v>
      </c>
      <c r="D31" s="60"/>
      <c r="E31" s="60">
        <v>24</v>
      </c>
      <c r="F31" s="12"/>
      <c r="G31" s="60">
        <v>90</v>
      </c>
      <c r="H31" s="60"/>
      <c r="I31" s="60"/>
      <c r="J31" s="60"/>
      <c r="K31" s="60"/>
      <c r="L31" s="60"/>
      <c r="M31" s="60"/>
      <c r="N31" s="60"/>
      <c r="O31" s="12">
        <f t="shared" si="5"/>
        <v>114</v>
      </c>
      <c r="P31" s="129">
        <f t="shared" si="6"/>
        <v>2</v>
      </c>
      <c r="Q31" s="135">
        <f t="shared" si="7"/>
        <v>57</v>
      </c>
    </row>
    <row r="32" spans="2:34" ht="18" customHeight="1" x14ac:dyDescent="0.25">
      <c r="B32" s="60">
        <v>12</v>
      </c>
      <c r="C32" s="80" t="s">
        <v>25</v>
      </c>
      <c r="D32" s="60">
        <v>35</v>
      </c>
      <c r="E32" s="60">
        <v>10</v>
      </c>
      <c r="F32" s="60"/>
      <c r="G32" s="60">
        <v>60</v>
      </c>
      <c r="H32" s="60"/>
      <c r="I32" s="60"/>
      <c r="J32" s="60"/>
      <c r="K32" s="60"/>
      <c r="L32" s="60"/>
      <c r="M32" s="60"/>
      <c r="N32" s="60"/>
      <c r="O32" s="12">
        <f t="shared" si="5"/>
        <v>105</v>
      </c>
      <c r="P32" s="129">
        <f t="shared" si="6"/>
        <v>3</v>
      </c>
      <c r="Q32" s="135">
        <f t="shared" si="7"/>
        <v>35</v>
      </c>
    </row>
    <row r="33" spans="2:17" ht="18" customHeight="1" x14ac:dyDescent="0.25">
      <c r="B33" s="60">
        <v>13</v>
      </c>
      <c r="C33" s="80" t="s">
        <v>32</v>
      </c>
      <c r="D33" s="60">
        <v>25</v>
      </c>
      <c r="E33" s="60">
        <v>20</v>
      </c>
      <c r="F33" s="60"/>
      <c r="G33" s="60">
        <v>50</v>
      </c>
      <c r="H33" s="60"/>
      <c r="I33" s="60"/>
      <c r="J33" s="60"/>
      <c r="K33" s="60"/>
      <c r="L33" s="60"/>
      <c r="M33" s="60"/>
      <c r="N33" s="60"/>
      <c r="O33" s="12">
        <f t="shared" si="5"/>
        <v>95</v>
      </c>
      <c r="P33" s="129">
        <f t="shared" si="6"/>
        <v>3</v>
      </c>
      <c r="Q33" s="135">
        <f t="shared" si="7"/>
        <v>31.666666666666668</v>
      </c>
    </row>
    <row r="34" spans="2:17" ht="18" customHeight="1" x14ac:dyDescent="0.25">
      <c r="B34" s="60">
        <v>14</v>
      </c>
      <c r="C34" s="80" t="s">
        <v>55</v>
      </c>
      <c r="D34" s="60">
        <v>10</v>
      </c>
      <c r="E34" s="60"/>
      <c r="F34" s="60"/>
      <c r="G34" s="60">
        <v>80</v>
      </c>
      <c r="H34" s="60"/>
      <c r="I34" s="60"/>
      <c r="J34" s="60"/>
      <c r="K34" s="60"/>
      <c r="L34" s="60"/>
      <c r="M34" s="60"/>
      <c r="N34" s="60"/>
      <c r="O34" s="12">
        <f t="shared" si="5"/>
        <v>90</v>
      </c>
      <c r="P34" s="129">
        <f t="shared" si="6"/>
        <v>2</v>
      </c>
      <c r="Q34" s="135">
        <f t="shared" si="7"/>
        <v>45</v>
      </c>
    </row>
    <row r="35" spans="2:17" ht="18" customHeight="1" x14ac:dyDescent="0.25">
      <c r="B35" s="60">
        <v>15</v>
      </c>
      <c r="C35" s="80" t="s">
        <v>43</v>
      </c>
      <c r="D35" s="60">
        <v>55</v>
      </c>
      <c r="E35" s="60">
        <v>12</v>
      </c>
      <c r="F35" s="60"/>
      <c r="G35" s="60"/>
      <c r="H35" s="60"/>
      <c r="I35" s="60"/>
      <c r="J35" s="60"/>
      <c r="K35" s="60"/>
      <c r="L35" s="60"/>
      <c r="M35" s="60"/>
      <c r="N35" s="60"/>
      <c r="O35" s="12">
        <f t="shared" si="5"/>
        <v>67</v>
      </c>
      <c r="P35" s="129">
        <f t="shared" si="6"/>
        <v>2</v>
      </c>
      <c r="Q35" s="135">
        <f t="shared" si="7"/>
        <v>33.5</v>
      </c>
    </row>
    <row r="36" spans="2:17" ht="18" customHeight="1" x14ac:dyDescent="0.25">
      <c r="B36" s="60">
        <v>16</v>
      </c>
      <c r="C36" s="80" t="s">
        <v>109</v>
      </c>
      <c r="D36" s="60"/>
      <c r="E36" s="60">
        <v>14</v>
      </c>
      <c r="F36" s="60"/>
      <c r="G36" s="60">
        <v>40</v>
      </c>
      <c r="H36" s="60"/>
      <c r="I36" s="60"/>
      <c r="J36" s="60"/>
      <c r="K36" s="60"/>
      <c r="L36" s="60"/>
      <c r="M36" s="60"/>
      <c r="N36" s="60"/>
      <c r="O36" s="12">
        <f t="shared" si="5"/>
        <v>54</v>
      </c>
      <c r="P36" s="129">
        <f t="shared" si="6"/>
        <v>2</v>
      </c>
      <c r="Q36" s="135">
        <f t="shared" si="7"/>
        <v>27</v>
      </c>
    </row>
    <row r="37" spans="2:17" ht="18" customHeight="1" x14ac:dyDescent="0.25">
      <c r="B37" s="60">
        <v>17</v>
      </c>
      <c r="C37" s="80" t="s">
        <v>20</v>
      </c>
      <c r="D37" s="60">
        <v>5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12">
        <f t="shared" si="5"/>
        <v>5</v>
      </c>
      <c r="P37" s="129">
        <f t="shared" si="6"/>
        <v>1</v>
      </c>
      <c r="Q37" s="135">
        <f t="shared" si="7"/>
        <v>5</v>
      </c>
    </row>
    <row r="38" spans="2:17" ht="18" hidden="1" customHeight="1" x14ac:dyDescent="0.2">
      <c r="B38" s="60"/>
      <c r="C38" s="80" t="s">
        <v>113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12">
        <f t="shared" ref="O38:O41" si="8">SUM(D38:N38)</f>
        <v>0</v>
      </c>
      <c r="P38" s="129">
        <f t="shared" si="6"/>
        <v>0</v>
      </c>
    </row>
    <row r="39" spans="2:17" ht="18" hidden="1" customHeight="1" x14ac:dyDescent="0.2">
      <c r="B39" s="60"/>
      <c r="C39" s="80" t="s">
        <v>127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12">
        <f t="shared" si="8"/>
        <v>0</v>
      </c>
      <c r="P39" s="129">
        <f t="shared" si="6"/>
        <v>0</v>
      </c>
    </row>
    <row r="40" spans="2:17" ht="18" hidden="1" customHeight="1" x14ac:dyDescent="0.2">
      <c r="B40" s="60"/>
      <c r="C40" s="80" t="s">
        <v>23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2">
        <f t="shared" si="8"/>
        <v>0</v>
      </c>
      <c r="P40" s="129">
        <f t="shared" si="6"/>
        <v>0</v>
      </c>
    </row>
    <row r="41" spans="2:17" ht="18.95" hidden="1" x14ac:dyDescent="0.2">
      <c r="B41" s="60"/>
      <c r="C41" s="80" t="s">
        <v>13</v>
      </c>
      <c r="D41" s="60"/>
      <c r="E41" s="12"/>
      <c r="F41" s="12"/>
      <c r="G41" s="12"/>
      <c r="H41" s="60"/>
      <c r="I41" s="12"/>
      <c r="J41" s="12"/>
      <c r="K41" s="12"/>
      <c r="L41" s="60"/>
      <c r="M41" s="60"/>
      <c r="N41" s="60"/>
      <c r="O41" s="12">
        <f t="shared" si="8"/>
        <v>0</v>
      </c>
      <c r="P41" s="129">
        <f t="shared" si="6"/>
        <v>0</v>
      </c>
    </row>
    <row r="42" spans="2:17" ht="18.75" x14ac:dyDescent="0.25">
      <c r="C42" s="92" t="s">
        <v>71</v>
      </c>
      <c r="D42" s="96">
        <f t="shared" ref="D42:P42" si="9">SUM(D21:D41)</f>
        <v>660</v>
      </c>
      <c r="E42" s="96">
        <f t="shared" si="9"/>
        <v>216</v>
      </c>
      <c r="F42" s="96">
        <f t="shared" si="9"/>
        <v>400</v>
      </c>
      <c r="G42" s="96">
        <f t="shared" si="9"/>
        <v>1870</v>
      </c>
      <c r="H42" s="96">
        <f t="shared" si="9"/>
        <v>0</v>
      </c>
      <c r="I42" s="96">
        <f t="shared" si="9"/>
        <v>0</v>
      </c>
      <c r="J42" s="96">
        <f t="shared" si="9"/>
        <v>0</v>
      </c>
      <c r="K42" s="96">
        <f t="shared" si="9"/>
        <v>0</v>
      </c>
      <c r="L42" s="96">
        <f t="shared" si="9"/>
        <v>0</v>
      </c>
      <c r="M42" s="96">
        <f t="shared" si="9"/>
        <v>0</v>
      </c>
      <c r="N42" s="96">
        <f t="shared" si="9"/>
        <v>0</v>
      </c>
      <c r="O42" s="96">
        <f t="shared" si="9"/>
        <v>3146</v>
      </c>
      <c r="P42" s="12">
        <f t="shared" si="9"/>
        <v>43</v>
      </c>
    </row>
    <row r="43" spans="2:17" ht="18.75" x14ac:dyDescent="0.25">
      <c r="C43" s="79" t="s">
        <v>108</v>
      </c>
      <c r="D43" s="12">
        <f t="shared" ref="D43:N43" si="10">COUNT(D21:D41)</f>
        <v>13</v>
      </c>
      <c r="E43" s="12">
        <f t="shared" si="10"/>
        <v>12</v>
      </c>
      <c r="F43" s="12">
        <f t="shared" si="10"/>
        <v>4</v>
      </c>
      <c r="G43" s="12">
        <f t="shared" si="10"/>
        <v>14</v>
      </c>
      <c r="H43" s="12">
        <f t="shared" si="10"/>
        <v>0</v>
      </c>
      <c r="I43" s="12">
        <f t="shared" si="10"/>
        <v>0</v>
      </c>
      <c r="J43" s="12">
        <f t="shared" si="10"/>
        <v>0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12">
        <f t="shared" si="10"/>
        <v>0</v>
      </c>
      <c r="O43" s="12">
        <f>SUM(D43:N43)</f>
        <v>43</v>
      </c>
      <c r="P43" s="12"/>
    </row>
    <row r="44" spans="2:17" ht="18.75" x14ac:dyDescent="0.3">
      <c r="C44" s="80" t="s">
        <v>62</v>
      </c>
      <c r="D44" s="95">
        <f t="shared" ref="D44:O44" si="11">D42+D14</f>
        <v>1185</v>
      </c>
      <c r="E44" s="95">
        <f t="shared" si="11"/>
        <v>342</v>
      </c>
      <c r="F44" s="95">
        <f t="shared" si="11"/>
        <v>550</v>
      </c>
      <c r="G44" s="95">
        <f t="shared" si="11"/>
        <v>3000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 t="shared" si="11"/>
        <v>0</v>
      </c>
      <c r="L44" s="95">
        <f t="shared" si="11"/>
        <v>0</v>
      </c>
      <c r="M44" s="95">
        <f t="shared" si="11"/>
        <v>0</v>
      </c>
      <c r="N44" s="95">
        <f t="shared" si="11"/>
        <v>0</v>
      </c>
      <c r="O44" s="95">
        <f t="shared" si="11"/>
        <v>5020</v>
      </c>
      <c r="P44" s="90"/>
    </row>
    <row r="45" spans="2:17" ht="21" x14ac:dyDescent="0.25">
      <c r="C45" s="80" t="s">
        <v>107</v>
      </c>
      <c r="D45" s="81">
        <f t="shared" ref="D45:N45" si="12">D15+D43</f>
        <v>22</v>
      </c>
      <c r="E45" s="81">
        <f t="shared" si="12"/>
        <v>18</v>
      </c>
      <c r="F45" s="81">
        <f t="shared" si="12"/>
        <v>6</v>
      </c>
      <c r="G45" s="81">
        <f t="shared" si="12"/>
        <v>24</v>
      </c>
      <c r="H45" s="81">
        <f t="shared" si="12"/>
        <v>0</v>
      </c>
      <c r="I45" s="81">
        <f t="shared" si="12"/>
        <v>0</v>
      </c>
      <c r="J45" s="81">
        <f t="shared" si="12"/>
        <v>0</v>
      </c>
      <c r="K45" s="81">
        <f t="shared" si="12"/>
        <v>0</v>
      </c>
      <c r="L45" s="81">
        <f t="shared" si="12"/>
        <v>0</v>
      </c>
      <c r="M45" s="81">
        <f t="shared" si="12"/>
        <v>0</v>
      </c>
      <c r="N45" s="81">
        <f t="shared" si="12"/>
        <v>0</v>
      </c>
      <c r="O45" s="81">
        <f>SUM(D45:N45)</f>
        <v>70</v>
      </c>
      <c r="P45" s="91"/>
    </row>
  </sheetData>
  <sortState ref="C21:O37">
    <sortCondition descending="1" ref="O21:O37"/>
  </sortState>
  <mergeCells count="14">
    <mergeCell ref="R1:T1"/>
    <mergeCell ref="B18:Q18"/>
    <mergeCell ref="B19:Q19"/>
    <mergeCell ref="B1:Q1"/>
    <mergeCell ref="B2:Q2"/>
    <mergeCell ref="Z20:Z21"/>
    <mergeCell ref="V2:Z2"/>
    <mergeCell ref="AB1:AD1"/>
    <mergeCell ref="AB2:AD2"/>
    <mergeCell ref="V1:Z1"/>
    <mergeCell ref="Z4:Z5"/>
    <mergeCell ref="Z6:Z7"/>
    <mergeCell ref="Z8:Z11"/>
    <mergeCell ref="Z12:Z19"/>
  </mergeCells>
  <phoneticPr fontId="13" type="noConversion"/>
  <pageMargins left="0.51181102362204722" right="0.51181102362204722" top="0.74803149606299213" bottom="0.74803149606299213" header="0" footer="0.19685039370078741"/>
  <pageSetup scale="95" orientation="portrait" r:id="rId1"/>
  <headerFooter>
    <oddFooter>&amp;L&amp;8&amp;Z&amp;F.xls -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L86"/>
  <sheetViews>
    <sheetView tabSelected="1" zoomScale="140" zoomScaleNormal="140" zoomScalePageLayoutView="110" workbookViewId="0">
      <selection activeCell="P21" sqref="P21:S21"/>
    </sheetView>
  </sheetViews>
  <sheetFormatPr baseColWidth="10" defaultRowHeight="15" x14ac:dyDescent="0.25"/>
  <cols>
    <col min="1" max="1" width="3.7109375" customWidth="1"/>
    <col min="2" max="2" width="8.7109375" style="5" customWidth="1"/>
    <col min="3" max="3" width="31.42578125" customWidth="1"/>
    <col min="4" max="4" width="13.28515625" customWidth="1"/>
    <col min="5" max="5" width="11" customWidth="1"/>
    <col min="6" max="6" width="10.140625" customWidth="1"/>
    <col min="7" max="7" width="12.7109375" customWidth="1"/>
    <col min="8" max="8" width="8" hidden="1" customWidth="1"/>
    <col min="9" max="9" width="11" hidden="1" customWidth="1"/>
    <col min="10" max="10" width="9.140625" hidden="1" customWidth="1"/>
    <col min="11" max="14" width="10.42578125" hidden="1" customWidth="1"/>
    <col min="15" max="15" width="10.28515625" hidden="1" customWidth="1"/>
    <col min="16" max="16" width="10.140625" customWidth="1"/>
    <col min="17" max="18" width="7.42578125" customWidth="1"/>
    <col min="20" max="20" width="6.140625" hidden="1" customWidth="1"/>
    <col min="21" max="21" width="36.140625" hidden="1" customWidth="1"/>
    <col min="22" max="22" width="11.85546875" hidden="1" customWidth="1"/>
    <col min="23" max="23" width="0" hidden="1" customWidth="1"/>
    <col min="24" max="24" width="7.7109375" hidden="1" customWidth="1"/>
    <col min="25" max="25" width="20.85546875" hidden="1" customWidth="1"/>
    <col min="26" max="26" width="0" hidden="1" customWidth="1"/>
    <col min="27" max="27" width="8.42578125" hidden="1" customWidth="1"/>
    <col min="28" max="30" width="0" hidden="1" customWidth="1"/>
    <col min="31" max="31" width="17.85546875" hidden="1" customWidth="1"/>
    <col min="32" max="32" width="0" hidden="1" customWidth="1"/>
    <col min="35" max="35" width="22.28515625" customWidth="1"/>
  </cols>
  <sheetData>
    <row r="1" spans="2:38" ht="48" customHeight="1" thickBot="1" x14ac:dyDescent="0.35">
      <c r="B1" s="225" t="s">
        <v>235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155"/>
      <c r="T1" s="201" t="s">
        <v>196</v>
      </c>
      <c r="U1" s="201"/>
      <c r="V1" s="201"/>
      <c r="X1" s="216" t="s">
        <v>211</v>
      </c>
      <c r="Y1" s="216"/>
      <c r="Z1" s="216"/>
      <c r="AA1" s="216"/>
      <c r="AB1" s="216"/>
      <c r="AD1" s="212" t="s">
        <v>221</v>
      </c>
      <c r="AE1" s="212"/>
      <c r="AF1" s="212"/>
      <c r="AH1" s="208" t="s">
        <v>233</v>
      </c>
      <c r="AI1" s="208"/>
      <c r="AJ1" s="208"/>
      <c r="AK1" s="208"/>
    </row>
    <row r="2" spans="2:38" ht="51" customHeight="1" x14ac:dyDescent="0.25">
      <c r="B2" s="69" t="s">
        <v>0</v>
      </c>
      <c r="C2" s="102" t="s">
        <v>1</v>
      </c>
      <c r="D2" s="98" t="s">
        <v>217</v>
      </c>
      <c r="E2" s="101" t="s">
        <v>218</v>
      </c>
      <c r="F2" s="104" t="s">
        <v>219</v>
      </c>
      <c r="G2" s="107" t="s">
        <v>225</v>
      </c>
      <c r="H2" s="107" t="s">
        <v>148</v>
      </c>
      <c r="I2" s="99" t="s">
        <v>134</v>
      </c>
      <c r="J2" s="104" t="s">
        <v>137</v>
      </c>
      <c r="K2" s="101" t="s">
        <v>144</v>
      </c>
      <c r="L2" s="104" t="s">
        <v>138</v>
      </c>
      <c r="M2" s="99" t="s">
        <v>145</v>
      </c>
      <c r="N2" s="124" t="s">
        <v>151</v>
      </c>
      <c r="O2" s="104" t="s">
        <v>150</v>
      </c>
      <c r="P2" s="70" t="s">
        <v>62</v>
      </c>
      <c r="Q2" s="68" t="s">
        <v>61</v>
      </c>
      <c r="R2" s="156" t="s">
        <v>154</v>
      </c>
      <c r="T2" s="143" t="s">
        <v>158</v>
      </c>
      <c r="U2" s="60" t="s">
        <v>76</v>
      </c>
      <c r="V2" s="144" t="s">
        <v>159</v>
      </c>
      <c r="X2" s="143" t="s">
        <v>158</v>
      </c>
      <c r="Y2" s="60" t="s">
        <v>76</v>
      </c>
      <c r="Z2" s="143" t="s">
        <v>202</v>
      </c>
      <c r="AA2" s="143" t="s">
        <v>203</v>
      </c>
      <c r="AB2" s="60" t="s">
        <v>204</v>
      </c>
      <c r="AD2" s="143" t="s">
        <v>158</v>
      </c>
      <c r="AE2" s="60" t="s">
        <v>76</v>
      </c>
      <c r="AF2" s="143" t="s">
        <v>203</v>
      </c>
      <c r="AH2" s="176" t="s">
        <v>0</v>
      </c>
      <c r="AI2" s="175" t="s">
        <v>1</v>
      </c>
      <c r="AJ2" s="175" t="s">
        <v>226</v>
      </c>
      <c r="AK2" s="177" t="s">
        <v>227</v>
      </c>
    </row>
    <row r="3" spans="2:38" ht="20.100000000000001" customHeight="1" x14ac:dyDescent="0.3">
      <c r="B3" s="88">
        <v>1</v>
      </c>
      <c r="C3" s="140" t="s">
        <v>41</v>
      </c>
      <c r="D3" s="66">
        <v>75</v>
      </c>
      <c r="E3" s="85">
        <v>20</v>
      </c>
      <c r="F3" s="66"/>
      <c r="G3" s="66">
        <v>200</v>
      </c>
      <c r="H3" s="66"/>
      <c r="I3" s="85"/>
      <c r="J3" s="85"/>
      <c r="K3" s="85"/>
      <c r="L3" s="85"/>
      <c r="M3" s="85"/>
      <c r="N3" s="85"/>
      <c r="O3" s="85"/>
      <c r="P3" s="77">
        <f t="shared" ref="P3:P20" si="0">SUM(D3:O3)</f>
        <v>295</v>
      </c>
      <c r="Q3" s="128">
        <f t="shared" ref="Q3:Q20" si="1">COUNT(D3:O3)</f>
        <v>3</v>
      </c>
      <c r="R3" s="157">
        <f>P3/Q3</f>
        <v>98.333333333333329</v>
      </c>
      <c r="T3" s="60" t="s">
        <v>160</v>
      </c>
      <c r="U3" s="145" t="s">
        <v>161</v>
      </c>
      <c r="V3" s="60">
        <v>90</v>
      </c>
      <c r="X3" s="60">
        <v>1</v>
      </c>
      <c r="Y3" s="150" t="s">
        <v>123</v>
      </c>
      <c r="Z3" s="151">
        <v>12</v>
      </c>
      <c r="AA3" s="105">
        <v>32</v>
      </c>
      <c r="AB3" s="209" t="s">
        <v>205</v>
      </c>
      <c r="AD3" s="60">
        <v>5</v>
      </c>
      <c r="AE3" s="150" t="s">
        <v>111</v>
      </c>
      <c r="AF3" s="105">
        <v>0</v>
      </c>
      <c r="AH3" s="188">
        <v>2</v>
      </c>
      <c r="AI3" s="140" t="s">
        <v>3</v>
      </c>
      <c r="AJ3" s="178" t="s">
        <v>229</v>
      </c>
      <c r="AK3" s="60">
        <v>210</v>
      </c>
    </row>
    <row r="4" spans="2:38" ht="20.100000000000001" customHeight="1" x14ac:dyDescent="0.3">
      <c r="B4" s="89">
        <v>2</v>
      </c>
      <c r="C4" s="97" t="s">
        <v>3</v>
      </c>
      <c r="D4" s="15">
        <v>40</v>
      </c>
      <c r="E4" s="85">
        <v>28</v>
      </c>
      <c r="F4" s="15"/>
      <c r="G4" s="15">
        <v>210</v>
      </c>
      <c r="H4" s="15"/>
      <c r="I4" s="108"/>
      <c r="J4" s="85"/>
      <c r="K4" s="85"/>
      <c r="L4" s="85"/>
      <c r="M4" s="85"/>
      <c r="N4" s="85"/>
      <c r="O4" s="85"/>
      <c r="P4" s="77">
        <f t="shared" si="0"/>
        <v>278</v>
      </c>
      <c r="Q4" s="128">
        <f t="shared" si="1"/>
        <v>3</v>
      </c>
      <c r="R4" s="157">
        <f t="shared" ref="R4:R20" si="2">P4/Q4</f>
        <v>92.666666666666671</v>
      </c>
      <c r="T4" s="60" t="s">
        <v>162</v>
      </c>
      <c r="U4" s="145" t="s">
        <v>163</v>
      </c>
      <c r="V4" s="60">
        <v>85</v>
      </c>
      <c r="X4" s="60">
        <v>2</v>
      </c>
      <c r="Y4" s="150" t="s">
        <v>21</v>
      </c>
      <c r="Z4" s="151">
        <v>15</v>
      </c>
      <c r="AA4" s="105">
        <v>30</v>
      </c>
      <c r="AB4" s="210"/>
      <c r="AD4" s="60">
        <v>17</v>
      </c>
      <c r="AE4" s="150" t="s">
        <v>5</v>
      </c>
      <c r="AF4" s="105">
        <v>40</v>
      </c>
      <c r="AH4" s="188">
        <v>3</v>
      </c>
      <c r="AI4" s="97" t="s">
        <v>41</v>
      </c>
      <c r="AJ4" s="178" t="s">
        <v>229</v>
      </c>
      <c r="AK4" s="60">
        <v>200</v>
      </c>
    </row>
    <row r="5" spans="2:38" ht="20.100000000000001" customHeight="1" x14ac:dyDescent="0.25">
      <c r="B5" s="88">
        <v>3</v>
      </c>
      <c r="C5" s="97" t="s">
        <v>84</v>
      </c>
      <c r="D5" s="15">
        <v>90</v>
      </c>
      <c r="E5" s="85">
        <v>8</v>
      </c>
      <c r="F5" s="15"/>
      <c r="G5" s="15">
        <v>170</v>
      </c>
      <c r="H5" s="15"/>
      <c r="I5" s="108"/>
      <c r="J5" s="85"/>
      <c r="K5" s="85"/>
      <c r="L5" s="85"/>
      <c r="M5" s="85"/>
      <c r="N5" s="85"/>
      <c r="O5" s="85"/>
      <c r="P5" s="77">
        <f t="shared" si="0"/>
        <v>268</v>
      </c>
      <c r="Q5" s="128">
        <f t="shared" si="1"/>
        <v>3</v>
      </c>
      <c r="R5" s="157">
        <f t="shared" si="2"/>
        <v>89.333333333333329</v>
      </c>
      <c r="T5" s="60" t="s">
        <v>164</v>
      </c>
      <c r="U5" s="145" t="s">
        <v>165</v>
      </c>
      <c r="V5" s="60">
        <v>80</v>
      </c>
      <c r="X5" s="60">
        <v>3</v>
      </c>
      <c r="Y5" s="150" t="s">
        <v>3</v>
      </c>
      <c r="Z5" s="151">
        <v>6</v>
      </c>
      <c r="AA5" s="105">
        <v>28</v>
      </c>
      <c r="AB5" s="193" t="s">
        <v>206</v>
      </c>
      <c r="AD5" s="153" t="s">
        <v>215</v>
      </c>
      <c r="AE5" s="153"/>
      <c r="AF5" s="153"/>
      <c r="AH5" s="189">
        <v>5</v>
      </c>
      <c r="AI5" s="97" t="s">
        <v>82</v>
      </c>
      <c r="AJ5" s="178" t="s">
        <v>229</v>
      </c>
      <c r="AK5" s="60">
        <v>180</v>
      </c>
    </row>
    <row r="6" spans="2:38" ht="21" customHeight="1" x14ac:dyDescent="0.25">
      <c r="B6" s="89">
        <v>4</v>
      </c>
      <c r="C6" s="97" t="s">
        <v>82</v>
      </c>
      <c r="D6" s="15"/>
      <c r="E6" s="85">
        <v>12</v>
      </c>
      <c r="F6" s="15"/>
      <c r="G6" s="15">
        <v>180</v>
      </c>
      <c r="H6" s="15"/>
      <c r="I6" s="85"/>
      <c r="J6" s="85"/>
      <c r="K6" s="85"/>
      <c r="L6" s="85"/>
      <c r="M6" s="85"/>
      <c r="N6" s="85"/>
      <c r="O6" s="85"/>
      <c r="P6" s="77">
        <f t="shared" si="0"/>
        <v>192</v>
      </c>
      <c r="Q6" s="128">
        <f t="shared" si="1"/>
        <v>2</v>
      </c>
      <c r="R6" s="157">
        <f t="shared" si="2"/>
        <v>96</v>
      </c>
      <c r="T6" s="60" t="s">
        <v>166</v>
      </c>
      <c r="U6" s="145" t="s">
        <v>167</v>
      </c>
      <c r="V6" s="60">
        <v>75</v>
      </c>
      <c r="X6" s="60">
        <v>4</v>
      </c>
      <c r="Y6" s="150" t="s">
        <v>157</v>
      </c>
      <c r="Z6" s="151">
        <v>10</v>
      </c>
      <c r="AA6" s="105">
        <v>26</v>
      </c>
      <c r="AB6" s="194"/>
      <c r="AD6" s="215" t="s">
        <v>220</v>
      </c>
      <c r="AE6" s="215"/>
      <c r="AF6" s="215"/>
      <c r="AH6" s="189">
        <v>6</v>
      </c>
      <c r="AI6" s="97" t="s">
        <v>84</v>
      </c>
      <c r="AJ6" s="178" t="s">
        <v>229</v>
      </c>
      <c r="AK6" s="60">
        <v>170</v>
      </c>
    </row>
    <row r="7" spans="2:38" ht="20.100000000000001" customHeight="1" x14ac:dyDescent="0.25">
      <c r="B7" s="88">
        <v>5</v>
      </c>
      <c r="C7" s="97" t="s">
        <v>4</v>
      </c>
      <c r="D7" s="15"/>
      <c r="E7" s="85"/>
      <c r="F7" s="15"/>
      <c r="G7" s="15">
        <v>160</v>
      </c>
      <c r="H7" s="15"/>
      <c r="I7" s="85"/>
      <c r="J7" s="85"/>
      <c r="K7" s="85"/>
      <c r="L7" s="85"/>
      <c r="M7" s="85"/>
      <c r="N7" s="85"/>
      <c r="O7" s="85"/>
      <c r="P7" s="77">
        <f t="shared" si="0"/>
        <v>160</v>
      </c>
      <c r="Q7" s="128">
        <f t="shared" si="1"/>
        <v>1</v>
      </c>
      <c r="R7" s="157">
        <f t="shared" si="2"/>
        <v>160</v>
      </c>
      <c r="T7" s="60" t="s">
        <v>168</v>
      </c>
      <c r="U7" s="145" t="s">
        <v>169</v>
      </c>
      <c r="V7" s="60">
        <v>70</v>
      </c>
      <c r="X7" s="60">
        <v>5</v>
      </c>
      <c r="Y7" s="150" t="s">
        <v>40</v>
      </c>
      <c r="Z7" s="151">
        <v>8</v>
      </c>
      <c r="AA7" s="105">
        <v>24</v>
      </c>
      <c r="AB7" s="193" t="s">
        <v>207</v>
      </c>
      <c r="AH7" s="189">
        <v>7</v>
      </c>
      <c r="AI7" s="97" t="s">
        <v>4</v>
      </c>
      <c r="AJ7" s="178" t="s">
        <v>229</v>
      </c>
      <c r="AK7" s="60">
        <v>160</v>
      </c>
    </row>
    <row r="8" spans="2:38" ht="20.100000000000001" customHeight="1" x14ac:dyDescent="0.45">
      <c r="B8" s="89">
        <v>6</v>
      </c>
      <c r="C8" s="97" t="s">
        <v>7</v>
      </c>
      <c r="D8" s="15">
        <v>35</v>
      </c>
      <c r="E8" s="85">
        <v>14</v>
      </c>
      <c r="F8" s="15"/>
      <c r="G8" s="15">
        <v>90</v>
      </c>
      <c r="H8" s="15"/>
      <c r="I8" s="85"/>
      <c r="J8" s="85"/>
      <c r="K8" s="85"/>
      <c r="L8" s="85"/>
      <c r="M8" s="85"/>
      <c r="N8" s="85"/>
      <c r="O8" s="85"/>
      <c r="P8" s="77">
        <f t="shared" si="0"/>
        <v>139</v>
      </c>
      <c r="Q8" s="128">
        <f t="shared" si="1"/>
        <v>3</v>
      </c>
      <c r="R8" s="157">
        <f t="shared" si="2"/>
        <v>46.333333333333336</v>
      </c>
      <c r="T8" s="60" t="s">
        <v>170</v>
      </c>
      <c r="U8" s="145" t="s">
        <v>171</v>
      </c>
      <c r="V8" s="60">
        <v>65</v>
      </c>
      <c r="X8" s="60">
        <v>6</v>
      </c>
      <c r="Y8" s="150" t="s">
        <v>135</v>
      </c>
      <c r="Z8" s="151">
        <v>13</v>
      </c>
      <c r="AA8" s="105">
        <v>22</v>
      </c>
      <c r="AB8" s="211"/>
      <c r="AD8" s="213"/>
      <c r="AE8" s="213"/>
      <c r="AH8" s="189">
        <v>12</v>
      </c>
      <c r="AI8" s="97" t="s">
        <v>69</v>
      </c>
      <c r="AJ8" s="178" t="s">
        <v>229</v>
      </c>
      <c r="AK8" s="60">
        <v>110</v>
      </c>
    </row>
    <row r="9" spans="2:38" ht="20.100000000000001" customHeight="1" x14ac:dyDescent="0.35">
      <c r="B9" s="88">
        <v>7</v>
      </c>
      <c r="C9" s="97" t="s">
        <v>69</v>
      </c>
      <c r="D9" s="15">
        <v>5</v>
      </c>
      <c r="E9" s="86"/>
      <c r="F9" s="15"/>
      <c r="G9" s="15">
        <v>110</v>
      </c>
      <c r="H9" s="19"/>
      <c r="I9" s="85"/>
      <c r="J9" s="85"/>
      <c r="K9" s="85"/>
      <c r="L9" s="85"/>
      <c r="M9" s="85"/>
      <c r="N9" s="85"/>
      <c r="O9" s="85"/>
      <c r="P9" s="77">
        <f t="shared" si="0"/>
        <v>115</v>
      </c>
      <c r="Q9" s="128">
        <f t="shared" si="1"/>
        <v>2</v>
      </c>
      <c r="R9" s="157">
        <f t="shared" si="2"/>
        <v>57.5</v>
      </c>
      <c r="T9" s="60" t="s">
        <v>172</v>
      </c>
      <c r="U9" s="145" t="s">
        <v>173</v>
      </c>
      <c r="V9" s="60">
        <v>60</v>
      </c>
      <c r="X9" s="60">
        <v>7</v>
      </c>
      <c r="Y9" s="150" t="s">
        <v>41</v>
      </c>
      <c r="Z9" s="151">
        <v>14</v>
      </c>
      <c r="AA9" s="105">
        <v>20</v>
      </c>
      <c r="AB9" s="211"/>
      <c r="AD9" s="214"/>
      <c r="AE9" s="214"/>
      <c r="AH9" s="180">
        <v>13</v>
      </c>
      <c r="AI9" s="97" t="s">
        <v>2</v>
      </c>
      <c r="AJ9" s="178" t="s">
        <v>229</v>
      </c>
      <c r="AK9" s="60">
        <v>100</v>
      </c>
    </row>
    <row r="10" spans="2:38" ht="20.100000000000001" customHeight="1" x14ac:dyDescent="0.25">
      <c r="B10" s="89">
        <v>8</v>
      </c>
      <c r="C10" s="97" t="s">
        <v>2</v>
      </c>
      <c r="D10" s="15"/>
      <c r="E10" s="85"/>
      <c r="F10" s="15"/>
      <c r="G10" s="15">
        <v>100</v>
      </c>
      <c r="H10" s="19"/>
      <c r="I10" s="85"/>
      <c r="J10" s="85"/>
      <c r="K10" s="85"/>
      <c r="L10" s="85"/>
      <c r="M10" s="85"/>
      <c r="N10" s="85"/>
      <c r="O10" s="85"/>
      <c r="P10" s="77">
        <f t="shared" si="0"/>
        <v>100</v>
      </c>
      <c r="Q10" s="128">
        <f t="shared" si="1"/>
        <v>1</v>
      </c>
      <c r="R10" s="157">
        <f t="shared" si="2"/>
        <v>100</v>
      </c>
      <c r="T10" s="60" t="s">
        <v>174</v>
      </c>
      <c r="U10" s="145" t="s">
        <v>175</v>
      </c>
      <c r="V10" s="60">
        <v>55</v>
      </c>
      <c r="X10" s="60">
        <v>8</v>
      </c>
      <c r="Y10" s="150" t="s">
        <v>64</v>
      </c>
      <c r="Z10" s="151">
        <v>16</v>
      </c>
      <c r="AA10" s="105">
        <v>18</v>
      </c>
      <c r="AB10" s="194"/>
      <c r="AH10" s="180">
        <v>14</v>
      </c>
      <c r="AI10" s="97" t="s">
        <v>7</v>
      </c>
      <c r="AJ10" s="178" t="s">
        <v>229</v>
      </c>
      <c r="AK10" s="60">
        <v>90</v>
      </c>
    </row>
    <row r="11" spans="2:38" ht="20.100000000000001" customHeight="1" x14ac:dyDescent="0.25">
      <c r="B11" s="88">
        <v>9</v>
      </c>
      <c r="C11" s="97" t="s">
        <v>125</v>
      </c>
      <c r="D11" s="15"/>
      <c r="E11" s="85">
        <v>16</v>
      </c>
      <c r="F11" s="15"/>
      <c r="G11" s="15">
        <v>80</v>
      </c>
      <c r="H11" s="15"/>
      <c r="I11" s="85"/>
      <c r="J11" s="85"/>
      <c r="K11" s="85"/>
      <c r="L11" s="85"/>
      <c r="M11" s="85"/>
      <c r="N11" s="85"/>
      <c r="O11" s="85"/>
      <c r="P11" s="77">
        <f t="shared" si="0"/>
        <v>96</v>
      </c>
      <c r="Q11" s="128">
        <f t="shared" si="1"/>
        <v>2</v>
      </c>
      <c r="R11" s="157">
        <f t="shared" si="2"/>
        <v>48</v>
      </c>
      <c r="T11" s="60" t="s">
        <v>176</v>
      </c>
      <c r="U11" s="145" t="s">
        <v>177</v>
      </c>
      <c r="V11" s="60">
        <v>50</v>
      </c>
      <c r="X11" s="60">
        <v>9</v>
      </c>
      <c r="Y11" s="150" t="s">
        <v>125</v>
      </c>
      <c r="Z11" s="151">
        <v>1</v>
      </c>
      <c r="AA11" s="105">
        <v>16</v>
      </c>
      <c r="AB11" s="193" t="s">
        <v>208</v>
      </c>
      <c r="AH11" s="180">
        <v>15</v>
      </c>
      <c r="AI11" s="97" t="s">
        <v>125</v>
      </c>
      <c r="AJ11" s="178" t="s">
        <v>229</v>
      </c>
      <c r="AK11" s="60">
        <v>80</v>
      </c>
    </row>
    <row r="12" spans="2:38" ht="20.100000000000001" customHeight="1" x14ac:dyDescent="0.25">
      <c r="B12" s="89">
        <v>10</v>
      </c>
      <c r="C12" s="97" t="s">
        <v>157</v>
      </c>
      <c r="D12" s="15">
        <v>20</v>
      </c>
      <c r="E12" s="85">
        <v>26</v>
      </c>
      <c r="F12" s="15"/>
      <c r="G12" s="15">
        <v>40</v>
      </c>
      <c r="H12" s="15"/>
      <c r="I12" s="85"/>
      <c r="J12" s="85"/>
      <c r="K12" s="85"/>
      <c r="L12" s="85"/>
      <c r="M12" s="85"/>
      <c r="N12" s="85"/>
      <c r="O12" s="85"/>
      <c r="P12" s="77">
        <f t="shared" si="0"/>
        <v>86</v>
      </c>
      <c r="Q12" s="128">
        <f t="shared" si="1"/>
        <v>3</v>
      </c>
      <c r="R12" s="157">
        <f t="shared" si="2"/>
        <v>28.666666666666668</v>
      </c>
      <c r="T12" s="60" t="s">
        <v>178</v>
      </c>
      <c r="U12" s="145" t="s">
        <v>179</v>
      </c>
      <c r="V12" s="60">
        <v>45</v>
      </c>
      <c r="X12" s="60">
        <v>10</v>
      </c>
      <c r="Y12" s="150" t="s">
        <v>7</v>
      </c>
      <c r="Z12" s="151">
        <v>2</v>
      </c>
      <c r="AA12" s="105">
        <v>14</v>
      </c>
      <c r="AB12" s="211"/>
      <c r="AH12" s="180">
        <v>17</v>
      </c>
      <c r="AI12" s="97" t="s">
        <v>112</v>
      </c>
      <c r="AJ12" s="178" t="s">
        <v>229</v>
      </c>
      <c r="AK12" s="60">
        <v>60</v>
      </c>
    </row>
    <row r="13" spans="2:38" ht="20.100000000000001" customHeight="1" x14ac:dyDescent="0.25">
      <c r="B13" s="88">
        <v>11</v>
      </c>
      <c r="C13" s="97" t="s">
        <v>70</v>
      </c>
      <c r="D13" s="15">
        <v>30</v>
      </c>
      <c r="E13" s="85"/>
      <c r="F13" s="15"/>
      <c r="G13" s="15">
        <v>50</v>
      </c>
      <c r="H13" s="15"/>
      <c r="I13" s="85"/>
      <c r="J13" s="85"/>
      <c r="K13" s="85"/>
      <c r="L13" s="85"/>
      <c r="M13" s="85"/>
      <c r="N13" s="85"/>
      <c r="O13" s="85"/>
      <c r="P13" s="77">
        <f t="shared" si="0"/>
        <v>80</v>
      </c>
      <c r="Q13" s="128">
        <f t="shared" si="1"/>
        <v>2</v>
      </c>
      <c r="R13" s="157">
        <f t="shared" si="2"/>
        <v>40</v>
      </c>
      <c r="T13" s="60" t="s">
        <v>180</v>
      </c>
      <c r="U13" s="145" t="s">
        <v>181</v>
      </c>
      <c r="V13" s="60">
        <v>40</v>
      </c>
      <c r="X13" s="60">
        <v>11</v>
      </c>
      <c r="Y13" s="150" t="s">
        <v>82</v>
      </c>
      <c r="Z13" s="151">
        <v>3</v>
      </c>
      <c r="AA13" s="105">
        <v>12</v>
      </c>
      <c r="AB13" s="211"/>
      <c r="AH13" s="180">
        <v>18</v>
      </c>
      <c r="AI13" s="140" t="s">
        <v>70</v>
      </c>
      <c r="AJ13" s="178" t="s">
        <v>229</v>
      </c>
      <c r="AK13" s="60">
        <v>50</v>
      </c>
    </row>
    <row r="14" spans="2:38" ht="20.100000000000001" customHeight="1" x14ac:dyDescent="0.25">
      <c r="B14" s="89">
        <v>12</v>
      </c>
      <c r="C14" s="140" t="s">
        <v>112</v>
      </c>
      <c r="D14" s="15">
        <v>10</v>
      </c>
      <c r="E14" s="85">
        <v>2</v>
      </c>
      <c r="F14" s="15"/>
      <c r="G14" s="15">
        <v>60</v>
      </c>
      <c r="H14" s="15"/>
      <c r="I14" s="85"/>
      <c r="J14" s="85"/>
      <c r="K14" s="85"/>
      <c r="L14" s="85"/>
      <c r="M14" s="85"/>
      <c r="N14" s="85"/>
      <c r="O14" s="85"/>
      <c r="P14" s="77">
        <f t="shared" si="0"/>
        <v>72</v>
      </c>
      <c r="Q14" s="128">
        <f t="shared" si="1"/>
        <v>3</v>
      </c>
      <c r="R14" s="157">
        <f t="shared" si="2"/>
        <v>24</v>
      </c>
      <c r="T14" s="60" t="s">
        <v>182</v>
      </c>
      <c r="U14" s="145" t="s">
        <v>183</v>
      </c>
      <c r="V14" s="60">
        <v>35</v>
      </c>
      <c r="X14" s="60">
        <v>12</v>
      </c>
      <c r="Y14" s="150" t="s">
        <v>146</v>
      </c>
      <c r="Z14" s="151">
        <v>4</v>
      </c>
      <c r="AA14" s="105">
        <v>10</v>
      </c>
      <c r="AB14" s="211"/>
      <c r="AH14" s="190">
        <v>19</v>
      </c>
      <c r="AI14" s="140" t="s">
        <v>157</v>
      </c>
      <c r="AJ14" s="178" t="s">
        <v>229</v>
      </c>
      <c r="AK14" s="60">
        <v>40</v>
      </c>
    </row>
    <row r="15" spans="2:38" ht="20.100000000000001" customHeight="1" x14ac:dyDescent="0.25">
      <c r="B15" s="89">
        <v>13</v>
      </c>
      <c r="C15" s="140" t="s">
        <v>6</v>
      </c>
      <c r="D15" s="15">
        <v>25</v>
      </c>
      <c r="E15" s="85">
        <v>6</v>
      </c>
      <c r="F15" s="15"/>
      <c r="G15" s="15">
        <v>30</v>
      </c>
      <c r="H15" s="66"/>
      <c r="I15" s="85"/>
      <c r="J15" s="85"/>
      <c r="K15" s="85"/>
      <c r="L15" s="85"/>
      <c r="M15" s="85"/>
      <c r="N15" s="85"/>
      <c r="O15" s="85"/>
      <c r="P15" s="77">
        <f t="shared" si="0"/>
        <v>61</v>
      </c>
      <c r="Q15" s="128">
        <f t="shared" si="1"/>
        <v>3</v>
      </c>
      <c r="R15" s="157">
        <f t="shared" si="2"/>
        <v>20.333333333333332</v>
      </c>
      <c r="T15" s="60" t="s">
        <v>184</v>
      </c>
      <c r="U15" s="145" t="s">
        <v>185</v>
      </c>
      <c r="V15" s="60">
        <v>30</v>
      </c>
      <c r="X15" s="60">
        <v>13</v>
      </c>
      <c r="Y15" s="150" t="s">
        <v>84</v>
      </c>
      <c r="Z15" s="151">
        <v>5</v>
      </c>
      <c r="AA15" s="105">
        <v>8</v>
      </c>
      <c r="AB15" s="211"/>
      <c r="AH15" s="190">
        <v>20</v>
      </c>
      <c r="AI15" s="140" t="s">
        <v>6</v>
      </c>
      <c r="AJ15" s="178" t="s">
        <v>229</v>
      </c>
      <c r="AK15" s="60">
        <v>30</v>
      </c>
    </row>
    <row r="16" spans="2:38" ht="20.100000000000001" customHeight="1" x14ac:dyDescent="0.25">
      <c r="B16" s="89">
        <v>14</v>
      </c>
      <c r="C16" s="97" t="s">
        <v>123</v>
      </c>
      <c r="D16" s="15"/>
      <c r="E16" s="85">
        <v>32</v>
      </c>
      <c r="F16" s="15"/>
      <c r="G16" s="15">
        <v>10</v>
      </c>
      <c r="H16" s="66"/>
      <c r="I16" s="85"/>
      <c r="J16" s="85"/>
      <c r="K16" s="85"/>
      <c r="L16" s="85"/>
      <c r="M16" s="85"/>
      <c r="N16" s="85"/>
      <c r="O16" s="85"/>
      <c r="P16" s="77">
        <f t="shared" si="0"/>
        <v>42</v>
      </c>
      <c r="Q16" s="128">
        <f t="shared" si="1"/>
        <v>2</v>
      </c>
      <c r="R16" s="157">
        <f t="shared" si="2"/>
        <v>21</v>
      </c>
      <c r="T16" s="60" t="s">
        <v>186</v>
      </c>
      <c r="U16" s="145" t="s">
        <v>187</v>
      </c>
      <c r="V16" s="60">
        <v>25</v>
      </c>
      <c r="X16" s="60">
        <v>14</v>
      </c>
      <c r="Y16" s="150" t="s">
        <v>6</v>
      </c>
      <c r="Z16" s="151">
        <v>7</v>
      </c>
      <c r="AA16" s="105">
        <v>6</v>
      </c>
      <c r="AB16" s="211"/>
      <c r="AH16" s="184">
        <v>22</v>
      </c>
      <c r="AI16" s="140" t="s">
        <v>123</v>
      </c>
      <c r="AJ16" s="178" t="s">
        <v>229</v>
      </c>
      <c r="AK16" s="60">
        <v>10</v>
      </c>
      <c r="AL16">
        <f>SUM(AK3:AK16)</f>
        <v>1490</v>
      </c>
    </row>
    <row r="17" spans="2:38" ht="20.100000000000001" customHeight="1" thickBot="1" x14ac:dyDescent="0.3">
      <c r="B17" s="88">
        <v>15</v>
      </c>
      <c r="C17" s="140" t="s">
        <v>64</v>
      </c>
      <c r="D17" s="15"/>
      <c r="E17" s="15">
        <v>18</v>
      </c>
      <c r="F17" s="15"/>
      <c r="G17" s="15"/>
      <c r="H17" s="15"/>
      <c r="I17" s="15"/>
      <c r="J17" s="15"/>
      <c r="K17" s="85"/>
      <c r="L17" s="85"/>
      <c r="M17" s="15"/>
      <c r="N17" s="15"/>
      <c r="O17" s="85"/>
      <c r="P17" s="77">
        <f t="shared" si="0"/>
        <v>18</v>
      </c>
      <c r="Q17" s="128">
        <f t="shared" si="1"/>
        <v>1</v>
      </c>
      <c r="R17" s="157">
        <f t="shared" si="2"/>
        <v>18</v>
      </c>
      <c r="T17" s="60" t="s">
        <v>188</v>
      </c>
      <c r="U17" s="145" t="s">
        <v>189</v>
      </c>
      <c r="V17" s="60">
        <v>20</v>
      </c>
      <c r="X17" s="60">
        <v>15</v>
      </c>
      <c r="Y17" s="150" t="s">
        <v>35</v>
      </c>
      <c r="Z17" s="151">
        <v>9</v>
      </c>
      <c r="AA17" s="105">
        <v>4</v>
      </c>
      <c r="AB17" s="211"/>
      <c r="AH17" s="187">
        <v>1</v>
      </c>
      <c r="AI17" s="19" t="s">
        <v>58</v>
      </c>
      <c r="AJ17" s="178" t="s">
        <v>228</v>
      </c>
      <c r="AK17" s="60">
        <v>220</v>
      </c>
    </row>
    <row r="18" spans="2:38" ht="20.100000000000001" hidden="1" customHeight="1" x14ac:dyDescent="0.25">
      <c r="B18" s="89"/>
      <c r="C18" s="97" t="s">
        <v>99</v>
      </c>
      <c r="D18" s="15"/>
      <c r="E18" s="19"/>
      <c r="F18" s="15"/>
      <c r="G18" s="15"/>
      <c r="H18" s="19"/>
      <c r="I18" s="15"/>
      <c r="J18" s="15"/>
      <c r="K18" s="85"/>
      <c r="L18" s="85"/>
      <c r="M18" s="85"/>
      <c r="N18" s="85"/>
      <c r="O18" s="85"/>
      <c r="P18" s="77">
        <f t="shared" si="0"/>
        <v>0</v>
      </c>
      <c r="Q18" s="128">
        <f t="shared" si="1"/>
        <v>0</v>
      </c>
      <c r="R18" s="157" t="e">
        <f t="shared" si="2"/>
        <v>#DIV/0!</v>
      </c>
      <c r="T18" s="60" t="s">
        <v>190</v>
      </c>
      <c r="U18" s="145" t="s">
        <v>191</v>
      </c>
      <c r="V18" s="60">
        <v>15</v>
      </c>
      <c r="X18" s="60">
        <v>16</v>
      </c>
      <c r="Y18" s="150" t="s">
        <v>112</v>
      </c>
      <c r="Z18" s="151">
        <v>11</v>
      </c>
      <c r="AA18" s="105">
        <v>2</v>
      </c>
      <c r="AB18" s="194"/>
      <c r="AH18" s="188">
        <v>4</v>
      </c>
      <c r="AI18" s="97" t="s">
        <v>135</v>
      </c>
      <c r="AJ18" s="178" t="s">
        <v>228</v>
      </c>
      <c r="AK18" s="60">
        <v>190</v>
      </c>
    </row>
    <row r="19" spans="2:38" ht="20.100000000000001" hidden="1" customHeight="1" x14ac:dyDescent="0.2">
      <c r="B19" s="88"/>
      <c r="C19" s="97" t="s">
        <v>139</v>
      </c>
      <c r="D19" s="15"/>
      <c r="E19" s="15"/>
      <c r="F19" s="15"/>
      <c r="G19" s="15"/>
      <c r="H19" s="15"/>
      <c r="I19" s="15"/>
      <c r="J19" s="15"/>
      <c r="K19" s="85"/>
      <c r="L19" s="85"/>
      <c r="M19" s="85"/>
      <c r="N19" s="130"/>
      <c r="O19" s="85"/>
      <c r="P19" s="77">
        <f t="shared" si="0"/>
        <v>0</v>
      </c>
      <c r="Q19" s="128">
        <f t="shared" si="1"/>
        <v>0</v>
      </c>
      <c r="R19" s="157" t="e">
        <f t="shared" si="2"/>
        <v>#DIV/0!</v>
      </c>
      <c r="T19" s="60" t="s">
        <v>192</v>
      </c>
      <c r="U19" s="145" t="s">
        <v>193</v>
      </c>
      <c r="V19" s="60">
        <v>10</v>
      </c>
      <c r="AA19" s="147">
        <f>SUM(AA3:AA18)</f>
        <v>272</v>
      </c>
      <c r="AH19" s="189">
        <v>8</v>
      </c>
      <c r="AI19" s="97" t="s">
        <v>147</v>
      </c>
      <c r="AJ19" s="178" t="s">
        <v>228</v>
      </c>
      <c r="AK19" s="60">
        <v>150</v>
      </c>
    </row>
    <row r="20" spans="2:38" ht="20.100000000000001" hidden="1" customHeight="1" thickBot="1" x14ac:dyDescent="0.25">
      <c r="B20" s="89"/>
      <c r="C20" s="97" t="s">
        <v>66</v>
      </c>
      <c r="D20" s="15"/>
      <c r="E20" s="19"/>
      <c r="F20" s="15"/>
      <c r="G20" s="15"/>
      <c r="H20" s="154"/>
      <c r="I20" s="19"/>
      <c r="J20" s="19"/>
      <c r="K20" s="86"/>
      <c r="L20" s="86"/>
      <c r="M20" s="86"/>
      <c r="N20" s="86"/>
      <c r="O20" s="86"/>
      <c r="P20" s="77">
        <f t="shared" si="0"/>
        <v>0</v>
      </c>
      <c r="Q20" s="128">
        <f t="shared" si="1"/>
        <v>0</v>
      </c>
      <c r="R20" s="157" t="e">
        <f t="shared" si="2"/>
        <v>#DIV/0!</v>
      </c>
      <c r="T20" s="60" t="s">
        <v>194</v>
      </c>
      <c r="U20" s="145" t="s">
        <v>195</v>
      </c>
      <c r="V20" s="60">
        <v>5</v>
      </c>
      <c r="AH20" s="189">
        <v>9</v>
      </c>
      <c r="AI20" s="97" t="s">
        <v>35</v>
      </c>
      <c r="AJ20" s="178" t="s">
        <v>228</v>
      </c>
      <c r="AK20" s="60">
        <v>140</v>
      </c>
    </row>
    <row r="21" spans="2:38" ht="20.100000000000001" customHeight="1" x14ac:dyDescent="0.25">
      <c r="B21" s="115" t="s">
        <v>71</v>
      </c>
      <c r="C21" s="111"/>
      <c r="D21" s="39">
        <f t="shared" ref="D21:M21" si="3">SUM(D3:D20)</f>
        <v>330</v>
      </c>
      <c r="E21" s="39">
        <f t="shared" si="3"/>
        <v>182</v>
      </c>
      <c r="F21" s="39">
        <f t="shared" si="3"/>
        <v>0</v>
      </c>
      <c r="G21" s="39">
        <f t="shared" si="3"/>
        <v>1490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  <c r="M21" s="39">
        <f t="shared" si="3"/>
        <v>0</v>
      </c>
      <c r="N21" s="39">
        <f t="shared" ref="N21:O21" si="4">SUM(N3:N20)</f>
        <v>0</v>
      </c>
      <c r="O21" s="39">
        <f t="shared" si="4"/>
        <v>0</v>
      </c>
      <c r="P21" s="39">
        <f t="shared" ref="P21:P22" si="5">SUM(D21:O21)</f>
        <v>2002</v>
      </c>
      <c r="Q21" s="121">
        <f>SUM(Q3:Q20)</f>
        <v>34</v>
      </c>
      <c r="R21" s="2"/>
      <c r="V21" s="100">
        <f>SUM(V3:V20)*2</f>
        <v>1710</v>
      </c>
      <c r="AH21" s="189">
        <v>10</v>
      </c>
      <c r="AI21" s="97" t="s">
        <v>110</v>
      </c>
      <c r="AJ21" s="178" t="s">
        <v>228</v>
      </c>
      <c r="AK21" s="60">
        <v>130</v>
      </c>
    </row>
    <row r="22" spans="2:38" ht="24" customHeight="1" x14ac:dyDescent="0.25">
      <c r="B22" s="115" t="s">
        <v>76</v>
      </c>
      <c r="C22" s="111"/>
      <c r="D22" s="22">
        <f t="shared" ref="D22:M22" si="6">COUNT(D3:D20)</f>
        <v>9</v>
      </c>
      <c r="E22" s="22">
        <f t="shared" si="6"/>
        <v>11</v>
      </c>
      <c r="F22" s="22">
        <f t="shared" si="6"/>
        <v>0</v>
      </c>
      <c r="G22" s="22">
        <f t="shared" si="6"/>
        <v>14</v>
      </c>
      <c r="H22" s="22">
        <f t="shared" si="6"/>
        <v>0</v>
      </c>
      <c r="I22" s="22">
        <f t="shared" si="6"/>
        <v>0</v>
      </c>
      <c r="J22" s="22">
        <f t="shared" si="6"/>
        <v>0</v>
      </c>
      <c r="K22" s="22">
        <f t="shared" si="6"/>
        <v>0</v>
      </c>
      <c r="L22" s="22">
        <f t="shared" si="6"/>
        <v>0</v>
      </c>
      <c r="M22" s="22">
        <f t="shared" si="6"/>
        <v>0</v>
      </c>
      <c r="N22" s="22">
        <f t="shared" ref="N22:O22" si="7">COUNT(N3:N20)</f>
        <v>0</v>
      </c>
      <c r="O22" s="22">
        <f t="shared" si="7"/>
        <v>0</v>
      </c>
      <c r="P22" s="22">
        <f t="shared" si="5"/>
        <v>34</v>
      </c>
      <c r="AH22" s="189">
        <v>11</v>
      </c>
      <c r="AI22" s="19" t="s">
        <v>40</v>
      </c>
      <c r="AJ22" s="178" t="s">
        <v>228</v>
      </c>
      <c r="AK22" s="60">
        <v>120</v>
      </c>
    </row>
    <row r="23" spans="2:38" ht="21" customHeight="1" x14ac:dyDescent="0.25">
      <c r="AH23" s="180">
        <v>16</v>
      </c>
      <c r="AI23" s="97" t="s">
        <v>21</v>
      </c>
      <c r="AJ23" s="178" t="s">
        <v>228</v>
      </c>
      <c r="AK23" s="60">
        <v>70</v>
      </c>
    </row>
    <row r="24" spans="2:38" ht="41.1" customHeight="1" thickBot="1" x14ac:dyDescent="0.3">
      <c r="B24" s="224" t="s">
        <v>236</v>
      </c>
      <c r="C24" s="224"/>
      <c r="D24" s="224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AH24" s="190">
        <v>21</v>
      </c>
      <c r="AI24" s="97" t="s">
        <v>5</v>
      </c>
      <c r="AJ24" s="178" t="s">
        <v>228</v>
      </c>
      <c r="AK24" s="60">
        <v>20</v>
      </c>
      <c r="AL24">
        <f>SUM(AK17:AK24)</f>
        <v>1040</v>
      </c>
    </row>
    <row r="25" spans="2:38" ht="44.1" customHeight="1" x14ac:dyDescent="0.25">
      <c r="B25" s="69" t="s">
        <v>0</v>
      </c>
      <c r="C25" s="47" t="s">
        <v>1</v>
      </c>
      <c r="D25" s="98" t="s">
        <v>217</v>
      </c>
      <c r="E25" s="101" t="s">
        <v>218</v>
      </c>
      <c r="F25" s="104" t="s">
        <v>219</v>
      </c>
      <c r="G25" s="107" t="s">
        <v>225</v>
      </c>
      <c r="H25" s="107" t="s">
        <v>148</v>
      </c>
      <c r="I25" s="99" t="s">
        <v>134</v>
      </c>
      <c r="J25" s="104" t="s">
        <v>137</v>
      </c>
      <c r="K25" s="101" t="s">
        <v>144</v>
      </c>
      <c r="L25" s="104" t="s">
        <v>138</v>
      </c>
      <c r="M25" s="99" t="s">
        <v>145</v>
      </c>
      <c r="N25" s="124" t="s">
        <v>151</v>
      </c>
      <c r="O25" s="104" t="s">
        <v>155</v>
      </c>
      <c r="P25" s="120" t="s">
        <v>62</v>
      </c>
      <c r="Q25" s="68" t="s">
        <v>61</v>
      </c>
      <c r="R25" s="156" t="s">
        <v>154</v>
      </c>
    </row>
    <row r="26" spans="2:38" ht="20.100000000000001" customHeight="1" x14ac:dyDescent="0.25">
      <c r="B26" s="71">
        <v>1</v>
      </c>
      <c r="C26" s="19" t="s">
        <v>135</v>
      </c>
      <c r="D26" s="15">
        <v>20</v>
      </c>
      <c r="E26" s="83">
        <v>22</v>
      </c>
      <c r="F26" s="15"/>
      <c r="G26" s="15">
        <v>190</v>
      </c>
      <c r="H26" s="15"/>
      <c r="I26" s="83"/>
      <c r="J26" s="83"/>
      <c r="K26" s="85"/>
      <c r="L26" s="85"/>
      <c r="M26" s="85"/>
      <c r="N26" s="85"/>
      <c r="O26" s="85"/>
      <c r="P26" s="77">
        <f t="shared" ref="P26:P38" si="8">SUM(D26:O26)</f>
        <v>232</v>
      </c>
      <c r="Q26" s="129">
        <f t="shared" ref="Q26:Q43" si="9">COUNT(D26:O26)</f>
        <v>3</v>
      </c>
      <c r="R26" s="157">
        <f>P26/Q26</f>
        <v>77.333333333333329</v>
      </c>
    </row>
    <row r="27" spans="2:38" ht="20.100000000000001" customHeight="1" x14ac:dyDescent="0.25">
      <c r="B27" s="71">
        <v>2</v>
      </c>
      <c r="C27" s="19" t="s">
        <v>58</v>
      </c>
      <c r="D27" s="18"/>
      <c r="E27" s="87"/>
      <c r="F27" s="18"/>
      <c r="G27" s="18">
        <v>220</v>
      </c>
      <c r="H27" s="18"/>
      <c r="I27" s="87"/>
      <c r="J27" s="87"/>
      <c r="K27" s="85"/>
      <c r="L27" s="85"/>
      <c r="M27" s="85"/>
      <c r="N27" s="85"/>
      <c r="O27" s="85"/>
      <c r="P27" s="77">
        <f t="shared" si="8"/>
        <v>220</v>
      </c>
      <c r="Q27" s="129">
        <f t="shared" si="9"/>
        <v>1</v>
      </c>
      <c r="R27" s="157">
        <f t="shared" ref="R27:R43" si="10">P27/Q27</f>
        <v>220</v>
      </c>
    </row>
    <row r="28" spans="2:38" ht="20.100000000000001" customHeight="1" x14ac:dyDescent="0.25">
      <c r="B28" s="71">
        <v>3</v>
      </c>
      <c r="C28" s="19" t="s">
        <v>110</v>
      </c>
      <c r="D28" s="15">
        <v>65</v>
      </c>
      <c r="E28" s="83"/>
      <c r="F28" s="15"/>
      <c r="G28" s="15">
        <v>130</v>
      </c>
      <c r="H28" s="15"/>
      <c r="I28" s="83"/>
      <c r="J28" s="83"/>
      <c r="K28" s="85"/>
      <c r="L28" s="85"/>
      <c r="M28" s="85"/>
      <c r="N28" s="85"/>
      <c r="O28" s="85"/>
      <c r="P28" s="77">
        <f t="shared" si="8"/>
        <v>195</v>
      </c>
      <c r="Q28" s="129">
        <f t="shared" si="9"/>
        <v>2</v>
      </c>
      <c r="R28" s="157">
        <f t="shared" si="10"/>
        <v>97.5</v>
      </c>
    </row>
    <row r="29" spans="2:38" ht="20.100000000000001" customHeight="1" x14ac:dyDescent="0.25">
      <c r="B29" s="71">
        <v>4</v>
      </c>
      <c r="C29" s="19" t="s">
        <v>147</v>
      </c>
      <c r="D29" s="15">
        <v>45</v>
      </c>
      <c r="E29" s="85"/>
      <c r="F29" s="15"/>
      <c r="G29" s="15">
        <v>150</v>
      </c>
      <c r="H29" s="15"/>
      <c r="I29" s="85"/>
      <c r="J29" s="85"/>
      <c r="K29" s="85"/>
      <c r="L29" s="85"/>
      <c r="M29" s="85"/>
      <c r="N29" s="85"/>
      <c r="O29" s="85"/>
      <c r="P29" s="77">
        <f t="shared" si="8"/>
        <v>195</v>
      </c>
      <c r="Q29" s="129">
        <f t="shared" si="9"/>
        <v>2</v>
      </c>
      <c r="R29" s="157">
        <f t="shared" si="10"/>
        <v>97.5</v>
      </c>
    </row>
    <row r="30" spans="2:38" ht="20.100000000000001" customHeight="1" x14ac:dyDescent="0.25">
      <c r="B30" s="71">
        <v>5</v>
      </c>
      <c r="C30" s="127" t="s">
        <v>35</v>
      </c>
      <c r="D30" s="15">
        <v>50</v>
      </c>
      <c r="E30" s="83">
        <v>4</v>
      </c>
      <c r="F30" s="15"/>
      <c r="G30" s="15">
        <v>140</v>
      </c>
      <c r="H30" s="15"/>
      <c r="I30" s="83"/>
      <c r="J30" s="83"/>
      <c r="K30" s="85"/>
      <c r="L30" s="85"/>
      <c r="M30" s="85"/>
      <c r="N30" s="85"/>
      <c r="O30" s="85"/>
      <c r="P30" s="77">
        <f t="shared" si="8"/>
        <v>194</v>
      </c>
      <c r="Q30" s="129">
        <f t="shared" si="9"/>
        <v>3</v>
      </c>
      <c r="R30" s="157">
        <f t="shared" si="10"/>
        <v>64.666666666666671</v>
      </c>
    </row>
    <row r="31" spans="2:38" ht="21.75" customHeight="1" x14ac:dyDescent="0.25">
      <c r="B31" s="71">
        <v>6</v>
      </c>
      <c r="C31" s="19" t="s">
        <v>40</v>
      </c>
      <c r="D31" s="15"/>
      <c r="E31" s="83">
        <v>24</v>
      </c>
      <c r="F31" s="15"/>
      <c r="G31" s="15">
        <v>120</v>
      </c>
      <c r="H31" s="15"/>
      <c r="I31" s="83"/>
      <c r="J31" s="83"/>
      <c r="K31" s="85"/>
      <c r="L31" s="85"/>
      <c r="M31" s="85"/>
      <c r="N31" s="85"/>
      <c r="O31" s="85"/>
      <c r="P31" s="77">
        <f t="shared" si="8"/>
        <v>144</v>
      </c>
      <c r="Q31" s="129">
        <f t="shared" si="9"/>
        <v>2</v>
      </c>
      <c r="R31" s="157">
        <f t="shared" si="10"/>
        <v>72</v>
      </c>
    </row>
    <row r="32" spans="2:38" ht="20.100000000000001" customHeight="1" x14ac:dyDescent="0.25">
      <c r="B32" s="71">
        <v>7</v>
      </c>
      <c r="C32" s="19" t="s">
        <v>21</v>
      </c>
      <c r="D32" s="15">
        <v>15</v>
      </c>
      <c r="E32" s="83">
        <v>30</v>
      </c>
      <c r="F32" s="15"/>
      <c r="G32" s="15">
        <v>70</v>
      </c>
      <c r="H32" s="15"/>
      <c r="I32" s="83"/>
      <c r="J32" s="83"/>
      <c r="K32" s="85"/>
      <c r="L32" s="85"/>
      <c r="M32" s="85"/>
      <c r="N32" s="85"/>
      <c r="O32" s="85"/>
      <c r="P32" s="77">
        <f t="shared" si="8"/>
        <v>115</v>
      </c>
      <c r="Q32" s="129">
        <f t="shared" si="9"/>
        <v>3</v>
      </c>
      <c r="R32" s="157">
        <f t="shared" si="10"/>
        <v>38.333333333333336</v>
      </c>
    </row>
    <row r="33" spans="2:18" ht="20.100000000000001" customHeight="1" x14ac:dyDescent="0.25">
      <c r="B33" s="71">
        <v>8</v>
      </c>
      <c r="C33" s="97" t="s">
        <v>5</v>
      </c>
      <c r="D33" s="15"/>
      <c r="E33" s="83"/>
      <c r="F33" s="15">
        <v>40</v>
      </c>
      <c r="G33" s="15">
        <v>20</v>
      </c>
      <c r="H33" s="15"/>
      <c r="I33" s="83"/>
      <c r="J33" s="83"/>
      <c r="K33" s="85"/>
      <c r="L33" s="85"/>
      <c r="M33" s="85"/>
      <c r="N33" s="85"/>
      <c r="O33" s="85"/>
      <c r="P33" s="77">
        <f t="shared" si="8"/>
        <v>60</v>
      </c>
      <c r="Q33" s="129">
        <f t="shared" si="9"/>
        <v>2</v>
      </c>
      <c r="R33" s="157">
        <f t="shared" si="10"/>
        <v>30</v>
      </c>
    </row>
    <row r="34" spans="2:18" ht="20.100000000000001" customHeight="1" thickBot="1" x14ac:dyDescent="0.3">
      <c r="B34" s="71">
        <v>9</v>
      </c>
      <c r="C34" s="19" t="s">
        <v>146</v>
      </c>
      <c r="D34" s="15"/>
      <c r="E34" s="83">
        <v>10</v>
      </c>
      <c r="F34" s="15"/>
      <c r="G34" s="15"/>
      <c r="H34" s="15"/>
      <c r="I34" s="83"/>
      <c r="J34" s="83"/>
      <c r="K34" s="85"/>
      <c r="L34" s="85"/>
      <c r="M34" s="85"/>
      <c r="N34" s="85"/>
      <c r="O34" s="85"/>
      <c r="P34" s="77">
        <f t="shared" si="8"/>
        <v>10</v>
      </c>
      <c r="Q34" s="129">
        <f t="shared" si="9"/>
        <v>1</v>
      </c>
      <c r="R34" s="157">
        <f t="shared" si="10"/>
        <v>10</v>
      </c>
    </row>
    <row r="35" spans="2:18" ht="20.100000000000001" hidden="1" customHeight="1" x14ac:dyDescent="0.2">
      <c r="B35" s="71">
        <v>10</v>
      </c>
      <c r="C35" s="19" t="s">
        <v>120</v>
      </c>
      <c r="D35" s="15"/>
      <c r="E35" s="83"/>
      <c r="F35" s="15"/>
      <c r="G35" s="15"/>
      <c r="H35" s="15"/>
      <c r="I35" s="83"/>
      <c r="J35" s="83"/>
      <c r="K35" s="85"/>
      <c r="L35" s="85"/>
      <c r="M35" s="85"/>
      <c r="N35" s="85"/>
      <c r="O35" s="85"/>
      <c r="P35" s="77">
        <f t="shared" si="8"/>
        <v>0</v>
      </c>
      <c r="Q35" s="129">
        <f t="shared" si="9"/>
        <v>0</v>
      </c>
      <c r="R35" s="157" t="e">
        <f t="shared" si="10"/>
        <v>#DIV/0!</v>
      </c>
    </row>
    <row r="36" spans="2:18" ht="20.100000000000001" hidden="1" customHeight="1" x14ac:dyDescent="0.2">
      <c r="B36" s="71">
        <v>11</v>
      </c>
      <c r="C36" s="82" t="s">
        <v>142</v>
      </c>
      <c r="D36" s="59"/>
      <c r="E36" s="87"/>
      <c r="F36" s="59"/>
      <c r="G36" s="59"/>
      <c r="H36" s="59"/>
      <c r="I36" s="87"/>
      <c r="J36" s="87"/>
      <c r="K36" s="85"/>
      <c r="L36" s="85"/>
      <c r="M36" s="85"/>
      <c r="N36" s="85"/>
      <c r="O36" s="85"/>
      <c r="P36" s="77">
        <f t="shared" si="8"/>
        <v>0</v>
      </c>
      <c r="Q36" s="129">
        <f t="shared" si="9"/>
        <v>0</v>
      </c>
      <c r="R36" s="157" t="e">
        <f t="shared" si="10"/>
        <v>#DIV/0!</v>
      </c>
    </row>
    <row r="37" spans="2:18" ht="20.100000000000001" hidden="1" customHeight="1" x14ac:dyDescent="0.2">
      <c r="B37" s="71">
        <v>12</v>
      </c>
      <c r="C37" s="82" t="s">
        <v>132</v>
      </c>
      <c r="D37" s="59"/>
      <c r="E37" s="87"/>
      <c r="F37" s="59"/>
      <c r="G37" s="59"/>
      <c r="H37" s="59"/>
      <c r="I37" s="87"/>
      <c r="J37" s="87"/>
      <c r="K37" s="85"/>
      <c r="L37" s="85"/>
      <c r="M37" s="85"/>
      <c r="N37" s="85"/>
      <c r="O37" s="85"/>
      <c r="P37" s="77">
        <f t="shared" si="8"/>
        <v>0</v>
      </c>
      <c r="Q37" s="129">
        <f t="shared" si="9"/>
        <v>0</v>
      </c>
      <c r="R37" s="157" t="e">
        <f t="shared" si="10"/>
        <v>#DIV/0!</v>
      </c>
    </row>
    <row r="38" spans="2:18" ht="20.100000000000001" hidden="1" customHeight="1" thickBot="1" x14ac:dyDescent="0.25">
      <c r="B38" s="71">
        <v>13</v>
      </c>
      <c r="C38" s="82" t="s">
        <v>129</v>
      </c>
      <c r="D38" s="59"/>
      <c r="E38" s="87"/>
      <c r="F38" s="59"/>
      <c r="G38" s="59"/>
      <c r="H38" s="59"/>
      <c r="I38" s="87"/>
      <c r="J38" s="87"/>
      <c r="K38" s="85"/>
      <c r="L38" s="85"/>
      <c r="M38" s="85"/>
      <c r="N38" s="85"/>
      <c r="O38" s="85"/>
      <c r="P38" s="77">
        <f t="shared" si="8"/>
        <v>0</v>
      </c>
      <c r="Q38" s="129">
        <f t="shared" si="9"/>
        <v>0</v>
      </c>
      <c r="R38" s="157" t="e">
        <f t="shared" si="10"/>
        <v>#DIV/0!</v>
      </c>
    </row>
    <row r="39" spans="2:18" ht="20.100000000000001" hidden="1" customHeight="1" x14ac:dyDescent="0.2">
      <c r="B39" s="71"/>
      <c r="C39" s="82" t="s">
        <v>56</v>
      </c>
      <c r="D39" s="15"/>
      <c r="E39" s="15"/>
      <c r="F39" s="15"/>
      <c r="G39" s="15"/>
      <c r="H39" s="15"/>
      <c r="I39" s="15"/>
      <c r="J39" s="87"/>
      <c r="K39" s="85"/>
      <c r="L39" s="85"/>
      <c r="M39" s="85"/>
      <c r="N39" s="85"/>
      <c r="O39" s="85"/>
      <c r="P39" s="77">
        <f t="shared" ref="P39:P43" si="11">SUM(D39:O39)</f>
        <v>0</v>
      </c>
      <c r="Q39" s="129">
        <f t="shared" si="9"/>
        <v>0</v>
      </c>
      <c r="R39" s="157" t="e">
        <f t="shared" si="10"/>
        <v>#DIV/0!</v>
      </c>
    </row>
    <row r="40" spans="2:18" ht="20.100000000000001" hidden="1" customHeight="1" x14ac:dyDescent="0.2">
      <c r="B40" s="71"/>
      <c r="C40" s="82" t="s">
        <v>8</v>
      </c>
      <c r="D40" s="59"/>
      <c r="E40" s="59"/>
      <c r="F40" s="59"/>
      <c r="G40" s="59"/>
      <c r="H40" s="59"/>
      <c r="I40" s="59"/>
      <c r="J40" s="87"/>
      <c r="K40" s="85"/>
      <c r="L40" s="85"/>
      <c r="M40" s="85"/>
      <c r="N40" s="85"/>
      <c r="O40" s="85"/>
      <c r="P40" s="77">
        <f t="shared" si="11"/>
        <v>0</v>
      </c>
      <c r="Q40" s="129">
        <f t="shared" si="9"/>
        <v>0</v>
      </c>
      <c r="R40" s="157" t="e">
        <f t="shared" si="10"/>
        <v>#DIV/0!</v>
      </c>
    </row>
    <row r="41" spans="2:18" ht="20.100000000000001" hidden="1" customHeight="1" x14ac:dyDescent="0.2">
      <c r="B41" s="71"/>
      <c r="C41" s="82" t="s">
        <v>75</v>
      </c>
      <c r="D41" s="15"/>
      <c r="E41" s="83"/>
      <c r="F41" s="15"/>
      <c r="G41" s="15"/>
      <c r="H41" s="15"/>
      <c r="I41" s="83"/>
      <c r="J41" s="83"/>
      <c r="K41" s="85"/>
      <c r="L41" s="85"/>
      <c r="M41" s="85"/>
      <c r="N41" s="85"/>
      <c r="O41" s="85"/>
      <c r="P41" s="77">
        <f t="shared" si="11"/>
        <v>0</v>
      </c>
      <c r="Q41" s="129">
        <f t="shared" si="9"/>
        <v>0</v>
      </c>
      <c r="R41" s="157" t="e">
        <f t="shared" si="10"/>
        <v>#DIV/0!</v>
      </c>
    </row>
    <row r="42" spans="2:18" ht="20.100000000000001" hidden="1" customHeight="1" x14ac:dyDescent="0.2">
      <c r="B42" s="71"/>
      <c r="C42" s="19" t="s">
        <v>141</v>
      </c>
      <c r="D42" s="15"/>
      <c r="E42" s="83"/>
      <c r="F42" s="15"/>
      <c r="G42" s="15"/>
      <c r="H42" s="15"/>
      <c r="I42" s="83"/>
      <c r="J42" s="83"/>
      <c r="K42" s="85"/>
      <c r="L42" s="85"/>
      <c r="M42" s="85"/>
      <c r="N42" s="85"/>
      <c r="O42" s="85"/>
      <c r="P42" s="77">
        <f t="shared" si="11"/>
        <v>0</v>
      </c>
      <c r="Q42" s="129">
        <f t="shared" si="9"/>
        <v>0</v>
      </c>
      <c r="R42" s="157" t="e">
        <f t="shared" si="10"/>
        <v>#DIV/0!</v>
      </c>
    </row>
    <row r="43" spans="2:18" ht="20.100000000000001" hidden="1" customHeight="1" thickBot="1" x14ac:dyDescent="0.25">
      <c r="B43" s="71"/>
      <c r="C43" s="114" t="s">
        <v>124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77">
        <f t="shared" si="11"/>
        <v>0</v>
      </c>
      <c r="Q43" s="129">
        <f t="shared" si="9"/>
        <v>0</v>
      </c>
      <c r="R43" s="157" t="e">
        <f t="shared" si="10"/>
        <v>#DIV/0!</v>
      </c>
    </row>
    <row r="44" spans="2:18" ht="20.100000000000001" customHeight="1" x14ac:dyDescent="0.25">
      <c r="B44" s="118" t="s">
        <v>71</v>
      </c>
      <c r="C44" s="119"/>
      <c r="D44" s="39">
        <f t="shared" ref="D44:O44" si="12">SUM(D26:D43)</f>
        <v>195</v>
      </c>
      <c r="E44" s="39">
        <f t="shared" si="12"/>
        <v>90</v>
      </c>
      <c r="F44" s="39">
        <f t="shared" si="12"/>
        <v>40</v>
      </c>
      <c r="G44" s="39">
        <f t="shared" si="12"/>
        <v>1040</v>
      </c>
      <c r="H44" s="39">
        <f t="shared" si="12"/>
        <v>0</v>
      </c>
      <c r="I44" s="39">
        <f t="shared" si="12"/>
        <v>0</v>
      </c>
      <c r="J44" s="39">
        <f t="shared" si="12"/>
        <v>0</v>
      </c>
      <c r="K44" s="39">
        <f t="shared" si="12"/>
        <v>0</v>
      </c>
      <c r="L44" s="39">
        <f t="shared" si="12"/>
        <v>0</v>
      </c>
      <c r="M44" s="39">
        <f t="shared" si="12"/>
        <v>0</v>
      </c>
      <c r="N44" s="39">
        <f t="shared" si="12"/>
        <v>0</v>
      </c>
      <c r="O44" s="39">
        <f t="shared" si="12"/>
        <v>0</v>
      </c>
      <c r="P44" s="39">
        <f t="shared" ref="P44:P45" si="13">SUM(D44:O44)</f>
        <v>1365</v>
      </c>
      <c r="Q44" s="94">
        <f>SUM(Q26:Q43)</f>
        <v>19</v>
      </c>
      <c r="R44" s="94"/>
    </row>
    <row r="45" spans="2:18" ht="30.95" customHeight="1" thickBot="1" x14ac:dyDescent="0.3">
      <c r="B45" s="221" t="s">
        <v>133</v>
      </c>
      <c r="C45" s="222"/>
      <c r="D45" s="72">
        <f t="shared" ref="D45:O45" si="14">COUNT(D26:D43)</f>
        <v>5</v>
      </c>
      <c r="E45" s="72">
        <f t="shared" si="14"/>
        <v>5</v>
      </c>
      <c r="F45" s="72">
        <f t="shared" si="14"/>
        <v>1</v>
      </c>
      <c r="G45" s="72">
        <f t="shared" si="14"/>
        <v>8</v>
      </c>
      <c r="H45" s="72">
        <f t="shared" si="14"/>
        <v>0</v>
      </c>
      <c r="I45" s="72">
        <f t="shared" si="14"/>
        <v>0</v>
      </c>
      <c r="J45" s="72">
        <f t="shared" si="14"/>
        <v>0</v>
      </c>
      <c r="K45" s="72">
        <f t="shared" si="14"/>
        <v>0</v>
      </c>
      <c r="L45" s="72">
        <f t="shared" si="14"/>
        <v>0</v>
      </c>
      <c r="M45" s="72">
        <f t="shared" si="14"/>
        <v>0</v>
      </c>
      <c r="N45" s="72">
        <f t="shared" si="14"/>
        <v>0</v>
      </c>
      <c r="O45" s="72">
        <f t="shared" si="14"/>
        <v>0</v>
      </c>
      <c r="P45" s="72">
        <f t="shared" si="13"/>
        <v>19</v>
      </c>
      <c r="Q45" s="21"/>
      <c r="R45" s="21"/>
    </row>
    <row r="46" spans="2:18" ht="23.1" customHeight="1" x14ac:dyDescent="0.25">
      <c r="B46" s="219" t="s">
        <v>116</v>
      </c>
      <c r="C46" s="220"/>
      <c r="D46" s="39">
        <f t="shared" ref="D46:P46" si="15">D44+D21</f>
        <v>525</v>
      </c>
      <c r="E46" s="39">
        <f t="shared" si="15"/>
        <v>272</v>
      </c>
      <c r="F46" s="39">
        <f t="shared" si="15"/>
        <v>40</v>
      </c>
      <c r="G46" s="39">
        <f t="shared" si="15"/>
        <v>2530</v>
      </c>
      <c r="H46" s="39">
        <f t="shared" si="15"/>
        <v>0</v>
      </c>
      <c r="I46" s="39">
        <f t="shared" si="15"/>
        <v>0</v>
      </c>
      <c r="J46" s="39">
        <f t="shared" si="15"/>
        <v>0</v>
      </c>
      <c r="K46" s="39">
        <f t="shared" si="15"/>
        <v>0</v>
      </c>
      <c r="L46" s="39">
        <f t="shared" si="15"/>
        <v>0</v>
      </c>
      <c r="M46" s="39">
        <f t="shared" si="15"/>
        <v>0</v>
      </c>
      <c r="N46" s="39">
        <f t="shared" si="15"/>
        <v>0</v>
      </c>
      <c r="O46" s="39">
        <f t="shared" si="15"/>
        <v>0</v>
      </c>
      <c r="P46" s="39">
        <f t="shared" si="15"/>
        <v>3367</v>
      </c>
      <c r="Q46" s="21"/>
      <c r="R46" s="21"/>
    </row>
    <row r="47" spans="2:18" ht="26.1" customHeight="1" thickBot="1" x14ac:dyDescent="0.3">
      <c r="B47" s="221" t="s">
        <v>115</v>
      </c>
      <c r="C47" s="222"/>
      <c r="D47" s="73">
        <f t="shared" ref="D47:P47" si="16">D22+D45</f>
        <v>14</v>
      </c>
      <c r="E47" s="73">
        <f t="shared" si="16"/>
        <v>16</v>
      </c>
      <c r="F47" s="73">
        <f t="shared" si="16"/>
        <v>1</v>
      </c>
      <c r="G47" s="73">
        <f t="shared" si="16"/>
        <v>22</v>
      </c>
      <c r="H47" s="73">
        <f t="shared" si="16"/>
        <v>0</v>
      </c>
      <c r="I47" s="73">
        <f t="shared" si="16"/>
        <v>0</v>
      </c>
      <c r="J47" s="73">
        <f t="shared" si="16"/>
        <v>0</v>
      </c>
      <c r="K47" s="73">
        <f t="shared" si="16"/>
        <v>0</v>
      </c>
      <c r="L47" s="73">
        <f t="shared" si="16"/>
        <v>0</v>
      </c>
      <c r="M47" s="73">
        <f t="shared" si="16"/>
        <v>0</v>
      </c>
      <c r="N47" s="73">
        <f t="shared" si="16"/>
        <v>0</v>
      </c>
      <c r="O47" s="73">
        <f t="shared" si="16"/>
        <v>0</v>
      </c>
      <c r="P47" s="73">
        <f t="shared" si="16"/>
        <v>53</v>
      </c>
    </row>
    <row r="48" spans="2:18" ht="24" customHeight="1" x14ac:dyDescent="0.25"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6"/>
      <c r="R48" s="6"/>
    </row>
    <row r="49" spans="2:18" ht="24" customHeight="1" thickBot="1" x14ac:dyDescent="0.3">
      <c r="B49" s="223" t="s">
        <v>136</v>
      </c>
      <c r="C49" s="223"/>
      <c r="D49" s="223"/>
      <c r="E49" s="223"/>
      <c r="F49" s="223"/>
      <c r="G49" s="223"/>
      <c r="H49" s="223"/>
      <c r="I49" s="113"/>
      <c r="J49" s="113"/>
      <c r="K49" s="113"/>
      <c r="L49" s="113"/>
      <c r="M49" s="113"/>
      <c r="N49" s="113"/>
      <c r="O49" s="113"/>
      <c r="P49" s="113"/>
      <c r="Q49" s="6"/>
      <c r="R49" s="6"/>
    </row>
    <row r="50" spans="2:18" ht="24" customHeight="1" thickBot="1" x14ac:dyDescent="0.35">
      <c r="C50" s="67"/>
      <c r="D50" s="98" t="s">
        <v>122</v>
      </c>
      <c r="E50" s="101" t="s">
        <v>126</v>
      </c>
      <c r="F50" s="104" t="s">
        <v>128</v>
      </c>
      <c r="G50" s="124" t="s">
        <v>151</v>
      </c>
      <c r="H50" s="107" t="s">
        <v>148</v>
      </c>
      <c r="I50" s="99" t="s">
        <v>134</v>
      </c>
      <c r="J50" s="104" t="s">
        <v>137</v>
      </c>
      <c r="K50" s="101" t="s">
        <v>144</v>
      </c>
      <c r="L50" s="104" t="s">
        <v>138</v>
      </c>
      <c r="M50" s="99" t="s">
        <v>145</v>
      </c>
      <c r="N50" s="124" t="s">
        <v>152</v>
      </c>
      <c r="O50" s="104" t="s">
        <v>150</v>
      </c>
      <c r="P50" s="70" t="s">
        <v>62</v>
      </c>
      <c r="Q50" s="6"/>
      <c r="R50" s="6"/>
    </row>
    <row r="51" spans="2:18" ht="24" customHeight="1" x14ac:dyDescent="0.25">
      <c r="B51" s="217" t="s">
        <v>77</v>
      </c>
      <c r="C51" s="218"/>
      <c r="D51" s="75">
        <f>'RANKING 1RA'!D44+D46</f>
        <v>1710</v>
      </c>
      <c r="E51" s="75">
        <f>'RANKING 1RA'!E44+E46</f>
        <v>614</v>
      </c>
      <c r="F51" s="75">
        <f>'1a'!F35+F46</f>
        <v>590</v>
      </c>
      <c r="G51" s="75">
        <f>G46</f>
        <v>2530</v>
      </c>
      <c r="H51" s="75">
        <f>'1a'!G35+H46</f>
        <v>3000</v>
      </c>
      <c r="I51" s="75">
        <f>'1a'!H35+I46</f>
        <v>0</v>
      </c>
      <c r="J51" s="75">
        <f>J46+'RANKING 1RA'!I44</f>
        <v>0</v>
      </c>
      <c r="K51" s="75">
        <f>K46+'RANKING 1RA'!J44</f>
        <v>0</v>
      </c>
      <c r="L51" s="75">
        <f>L46+'RANKING 1RA'!K44</f>
        <v>0</v>
      </c>
      <c r="M51" s="75">
        <f>M46+'RANKING 1RA'!L44</f>
        <v>0</v>
      </c>
      <c r="N51" s="75">
        <f>N46+'RANKING 1RA'!M44</f>
        <v>0</v>
      </c>
      <c r="O51" s="75">
        <f>O46+'RANKING 1RA'!N44</f>
        <v>0</v>
      </c>
      <c r="P51" s="76">
        <f>'RANKING 1RA'!O44+P46</f>
        <v>8387</v>
      </c>
      <c r="Q51" s="2"/>
      <c r="R51" s="2"/>
    </row>
    <row r="52" spans="2:18" ht="53.1" customHeight="1" thickBot="1" x14ac:dyDescent="0.3">
      <c r="B52" s="217" t="s">
        <v>78</v>
      </c>
      <c r="C52" s="218"/>
      <c r="D52" s="73">
        <f>'RANKING 1RA'!D45+D47</f>
        <v>36</v>
      </c>
      <c r="E52" s="73">
        <f>'RANKING 1RA'!E45+E47</f>
        <v>34</v>
      </c>
      <c r="F52" s="73">
        <f>'RANKING 1RA'!F45+F47</f>
        <v>7</v>
      </c>
      <c r="G52" s="73">
        <f>'RANKING 1RA'!G45+G47</f>
        <v>46</v>
      </c>
      <c r="H52" s="73">
        <f>'RANKING 1RA'!H45+H47</f>
        <v>0</v>
      </c>
      <c r="I52" s="73">
        <f>'RANKING 1RA'!I45+I47</f>
        <v>0</v>
      </c>
      <c r="J52" s="73">
        <f>'RANKING 1RA'!J45+J47</f>
        <v>0</v>
      </c>
      <c r="K52" s="73">
        <f>'RANKING 1RA'!K45+K47</f>
        <v>0</v>
      </c>
      <c r="L52" s="73">
        <f>'RANKING 1RA'!L45+L47</f>
        <v>0</v>
      </c>
      <c r="M52" s="73">
        <f>'RANKING 1RA'!M45+M47</f>
        <v>0</v>
      </c>
      <c r="N52" s="73">
        <f>'RANKING 1RA'!N45+N47</f>
        <v>0</v>
      </c>
      <c r="O52" s="73">
        <f>'RANKING 1RA'!O45+O47</f>
        <v>70</v>
      </c>
      <c r="P52" s="74">
        <f>SUM(D52:J52)</f>
        <v>123</v>
      </c>
      <c r="Q52" s="2"/>
      <c r="R52" s="2"/>
    </row>
    <row r="53" spans="2:18" ht="24" customHeight="1" x14ac:dyDescent="0.25">
      <c r="Q53" s="2"/>
      <c r="R53" s="2"/>
    </row>
    <row r="54" spans="2:18" ht="24" customHeight="1" x14ac:dyDescent="0.25">
      <c r="Q54" s="2"/>
      <c r="R54" s="2"/>
    </row>
    <row r="55" spans="2:18" ht="17.100000000000001" customHeight="1" x14ac:dyDescent="0.25">
      <c r="Q55" s="2"/>
      <c r="R55" s="2"/>
    </row>
    <row r="56" spans="2:18" ht="17.100000000000001" customHeight="1" x14ac:dyDescent="0.25">
      <c r="Q56" s="2"/>
      <c r="R56" s="2"/>
    </row>
    <row r="57" spans="2:18" x14ac:dyDescent="0.25">
      <c r="Q57" s="2"/>
      <c r="R57" s="2"/>
    </row>
    <row r="58" spans="2:18" x14ac:dyDescent="0.25">
      <c r="Q58" s="2"/>
      <c r="R58" s="2"/>
    </row>
    <row r="59" spans="2:18" x14ac:dyDescent="0.25">
      <c r="Q59" s="2"/>
      <c r="R59" s="2"/>
    </row>
    <row r="60" spans="2:18" x14ac:dyDescent="0.25">
      <c r="Q60" s="2"/>
      <c r="R60" s="2"/>
    </row>
    <row r="61" spans="2:18" x14ac:dyDescent="0.25">
      <c r="Q61" s="2"/>
      <c r="R61" s="2"/>
    </row>
    <row r="62" spans="2:18" x14ac:dyDescent="0.25">
      <c r="Q62" s="2"/>
      <c r="R62" s="2"/>
    </row>
    <row r="63" spans="2:18" x14ac:dyDescent="0.25">
      <c r="Q63" s="2"/>
      <c r="R63" s="2"/>
    </row>
    <row r="64" spans="2:18" x14ac:dyDescent="0.25">
      <c r="Q64" s="2"/>
      <c r="R64" s="2"/>
    </row>
    <row r="65" spans="17:18" x14ac:dyDescent="0.25">
      <c r="Q65" s="2"/>
      <c r="R65" s="2"/>
    </row>
    <row r="66" spans="17:18" x14ac:dyDescent="0.25">
      <c r="Q66" s="2"/>
      <c r="R66" s="2"/>
    </row>
    <row r="67" spans="17:18" x14ac:dyDescent="0.25">
      <c r="Q67" s="2"/>
      <c r="R67" s="2"/>
    </row>
    <row r="68" spans="17:18" x14ac:dyDescent="0.25">
      <c r="Q68" s="2"/>
      <c r="R68" s="2"/>
    </row>
    <row r="69" spans="17:18" x14ac:dyDescent="0.25">
      <c r="Q69" s="2"/>
      <c r="R69" s="2"/>
    </row>
    <row r="70" spans="17:18" x14ac:dyDescent="0.25">
      <c r="Q70" s="2"/>
      <c r="R70" s="2"/>
    </row>
    <row r="71" spans="17:18" x14ac:dyDescent="0.25">
      <c r="Q71" s="2"/>
      <c r="R71" s="2"/>
    </row>
    <row r="72" spans="17:18" x14ac:dyDescent="0.25">
      <c r="Q72" s="2"/>
      <c r="R72" s="2"/>
    </row>
    <row r="73" spans="17:18" ht="14.1" customHeight="1" x14ac:dyDescent="0.25">
      <c r="Q73" s="2"/>
      <c r="R73" s="2"/>
    </row>
    <row r="74" spans="17:18" ht="14.1" customHeight="1" x14ac:dyDescent="0.25">
      <c r="Q74" s="2"/>
      <c r="R74" s="2"/>
    </row>
    <row r="75" spans="17:18" ht="14.1" customHeight="1" x14ac:dyDescent="0.25">
      <c r="Q75" s="2"/>
      <c r="R75" s="2"/>
    </row>
    <row r="76" spans="17:18" ht="14.1" customHeight="1" x14ac:dyDescent="0.25">
      <c r="Q76" s="2"/>
      <c r="R76" s="2"/>
    </row>
    <row r="77" spans="17:18" ht="14.1" customHeight="1" x14ac:dyDescent="0.25">
      <c r="Q77" s="2"/>
      <c r="R77" s="2"/>
    </row>
    <row r="78" spans="17:18" ht="14.1" customHeight="1" x14ac:dyDescent="0.25">
      <c r="Q78" s="2"/>
      <c r="R78" s="2"/>
    </row>
    <row r="79" spans="17:18" ht="14.1" customHeight="1" x14ac:dyDescent="0.25">
      <c r="Q79" s="2"/>
      <c r="R79" s="2"/>
    </row>
    <row r="80" spans="17:18" ht="14.1" customHeight="1" x14ac:dyDescent="0.25">
      <c r="Q80" s="2"/>
      <c r="R80" s="2"/>
    </row>
    <row r="81" spans="17:18" ht="14.1" customHeight="1" x14ac:dyDescent="0.25">
      <c r="Q81" s="2"/>
      <c r="R81" s="2"/>
    </row>
    <row r="82" spans="17:18" ht="14.1" customHeight="1" x14ac:dyDescent="0.25">
      <c r="Q82" s="2"/>
      <c r="R82" s="2"/>
    </row>
    <row r="83" spans="17:18" ht="14.1" customHeight="1" x14ac:dyDescent="0.25">
      <c r="Q83" s="7"/>
      <c r="R83" s="7"/>
    </row>
    <row r="84" spans="17:18" ht="14.1" customHeight="1" x14ac:dyDescent="0.25"/>
    <row r="85" spans="17:18" ht="14.1" customHeight="1" x14ac:dyDescent="0.25"/>
    <row r="86" spans="17:18" ht="14.1" customHeight="1" x14ac:dyDescent="0.25"/>
  </sheetData>
  <sortState ref="C26:P38">
    <sortCondition descending="1" ref="P26:P38"/>
  </sortState>
  <mergeCells count="19">
    <mergeCell ref="B51:C51"/>
    <mergeCell ref="B52:C52"/>
    <mergeCell ref="B46:C46"/>
    <mergeCell ref="B47:C47"/>
    <mergeCell ref="T1:V1"/>
    <mergeCell ref="B49:H49"/>
    <mergeCell ref="B45:C45"/>
    <mergeCell ref="B24:D24"/>
    <mergeCell ref="B1:Q1"/>
    <mergeCell ref="AH1:AK1"/>
    <mergeCell ref="AB3:AB4"/>
    <mergeCell ref="AB5:AB6"/>
    <mergeCell ref="AB7:AB10"/>
    <mergeCell ref="AB11:AB18"/>
    <mergeCell ref="AD1:AF1"/>
    <mergeCell ref="AD8:AE8"/>
    <mergeCell ref="AD9:AE9"/>
    <mergeCell ref="AD6:AF6"/>
    <mergeCell ref="X1:AB1"/>
  </mergeCells>
  <phoneticPr fontId="13" type="noConversion"/>
  <pageMargins left="0.70866141732283472" right="0.51181102362204722" top="0.55118110236220474" bottom="0.55118110236220474" header="0" footer="0.39370078740157483"/>
  <pageSetup orientation="portrait" r:id="rId1"/>
  <headerFooter>
    <oddFooter>&amp;L&amp;8&amp;Z&amp;F.XLS -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R37"/>
  <sheetViews>
    <sheetView zoomScale="140" zoomScaleNormal="140" workbookViewId="0">
      <selection activeCell="O4" sqref="O4:S4"/>
    </sheetView>
  </sheetViews>
  <sheetFormatPr baseColWidth="10" defaultRowHeight="15" x14ac:dyDescent="0.25"/>
  <cols>
    <col min="1" max="2" width="5.85546875" customWidth="1"/>
    <col min="3" max="3" width="26" customWidth="1"/>
    <col min="4" max="4" width="11.85546875" customWidth="1"/>
    <col min="5" max="5" width="10.28515625" customWidth="1"/>
    <col min="6" max="6" width="11" customWidth="1"/>
    <col min="7" max="7" width="10.42578125" customWidth="1"/>
    <col min="8" max="8" width="11.28515625" hidden="1" customWidth="1"/>
    <col min="9" max="9" width="9.140625" hidden="1" customWidth="1"/>
    <col min="10" max="10" width="10.42578125" hidden="1" customWidth="1"/>
    <col min="11" max="11" width="9.140625" hidden="1" customWidth="1"/>
    <col min="12" max="12" width="11.140625" hidden="1" customWidth="1"/>
    <col min="13" max="14" width="9.7109375" hidden="1" customWidth="1"/>
    <col min="16" max="18" width="8.42578125" customWidth="1"/>
  </cols>
  <sheetData>
    <row r="1" spans="2:18" ht="26.1" customHeight="1" x14ac:dyDescent="0.3">
      <c r="B1" s="226" t="s">
        <v>231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03"/>
      <c r="Q1" s="103"/>
    </row>
    <row r="2" spans="2:18" ht="24.95" customHeight="1" thickBot="1" x14ac:dyDescent="0.35">
      <c r="B2" s="227" t="s">
        <v>222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2:18" ht="44.1" customHeight="1" x14ac:dyDescent="0.25">
      <c r="B3" s="61" t="s">
        <v>230</v>
      </c>
      <c r="C3" s="61" t="s">
        <v>105</v>
      </c>
      <c r="D3" s="98" t="s">
        <v>156</v>
      </c>
      <c r="E3" s="101" t="s">
        <v>126</v>
      </c>
      <c r="F3" s="104" t="s">
        <v>128</v>
      </c>
      <c r="G3" s="107" t="s">
        <v>148</v>
      </c>
      <c r="H3" s="99" t="s">
        <v>134</v>
      </c>
      <c r="I3" s="104" t="s">
        <v>137</v>
      </c>
      <c r="J3" s="101" t="s">
        <v>144</v>
      </c>
      <c r="K3" s="104" t="s">
        <v>138</v>
      </c>
      <c r="L3" s="99" t="s">
        <v>145</v>
      </c>
      <c r="M3" s="107" t="s">
        <v>149</v>
      </c>
      <c r="N3" s="104" t="s">
        <v>155</v>
      </c>
      <c r="O3" s="138" t="s">
        <v>12</v>
      </c>
      <c r="P3" s="78" t="s">
        <v>114</v>
      </c>
      <c r="Q3" s="78" t="s">
        <v>153</v>
      </c>
      <c r="R3" s="6"/>
    </row>
    <row r="4" spans="2:18" ht="15.95" customHeight="1" x14ac:dyDescent="0.2">
      <c r="B4" s="60">
        <v>1</v>
      </c>
      <c r="C4" s="185" t="s">
        <v>90</v>
      </c>
      <c r="D4" s="60"/>
      <c r="E4" s="60">
        <v>30</v>
      </c>
      <c r="F4" s="12">
        <v>130</v>
      </c>
      <c r="G4" s="12">
        <v>210</v>
      </c>
      <c r="H4" s="60"/>
      <c r="I4" s="60"/>
      <c r="J4" s="60"/>
      <c r="K4" s="60"/>
      <c r="L4" s="60"/>
      <c r="M4" s="60"/>
      <c r="N4" s="60"/>
      <c r="O4" s="12">
        <f t="shared" ref="O4:O30" si="0">SUM(D4:N4)</f>
        <v>370</v>
      </c>
      <c r="P4" s="129">
        <f t="shared" ref="P4:P30" si="1">COUNT(D4:N4)</f>
        <v>3</v>
      </c>
      <c r="Q4" s="135">
        <f t="shared" ref="Q4:Q30" si="2">O4/P4</f>
        <v>123.33333333333333</v>
      </c>
      <c r="R4" s="6"/>
    </row>
    <row r="5" spans="2:18" ht="15.95" customHeight="1" x14ac:dyDescent="0.2">
      <c r="B5" s="60">
        <v>2</v>
      </c>
      <c r="C5" s="80" t="s">
        <v>47</v>
      </c>
      <c r="D5" s="60">
        <v>90</v>
      </c>
      <c r="E5" s="60"/>
      <c r="F5" s="60">
        <v>115</v>
      </c>
      <c r="G5" s="60">
        <v>150</v>
      </c>
      <c r="H5" s="60"/>
      <c r="I5" s="12"/>
      <c r="J5" s="12"/>
      <c r="K5" s="12"/>
      <c r="L5" s="60"/>
      <c r="M5" s="12"/>
      <c r="N5" s="12"/>
      <c r="O5" s="12">
        <f t="shared" si="0"/>
        <v>355</v>
      </c>
      <c r="P5" s="129">
        <f t="shared" si="1"/>
        <v>3</v>
      </c>
      <c r="Q5" s="135">
        <f t="shared" si="2"/>
        <v>118.33333333333333</v>
      </c>
      <c r="R5" s="6"/>
    </row>
    <row r="6" spans="2:18" ht="15.95" customHeight="1" x14ac:dyDescent="0.2">
      <c r="B6" s="60">
        <v>3</v>
      </c>
      <c r="C6" s="80" t="s">
        <v>19</v>
      </c>
      <c r="D6" s="60"/>
      <c r="E6" s="60">
        <v>18</v>
      </c>
      <c r="F6" s="60">
        <v>110</v>
      </c>
      <c r="G6" s="60">
        <v>220</v>
      </c>
      <c r="H6" s="60"/>
      <c r="I6" s="60"/>
      <c r="J6" s="60"/>
      <c r="K6" s="60"/>
      <c r="L6" s="60"/>
      <c r="M6" s="12"/>
      <c r="N6" s="12"/>
      <c r="O6" s="12">
        <f t="shared" si="0"/>
        <v>348</v>
      </c>
      <c r="P6" s="129">
        <f t="shared" si="1"/>
        <v>3</v>
      </c>
      <c r="Q6" s="135">
        <f t="shared" si="2"/>
        <v>116</v>
      </c>
      <c r="R6" s="6"/>
    </row>
    <row r="7" spans="2:18" ht="15.95" customHeight="1" x14ac:dyDescent="0.2">
      <c r="B7" s="60">
        <v>4</v>
      </c>
      <c r="C7" s="80" t="s">
        <v>74</v>
      </c>
      <c r="D7" s="60">
        <v>75</v>
      </c>
      <c r="E7" s="60">
        <v>16</v>
      </c>
      <c r="F7" s="60">
        <v>35</v>
      </c>
      <c r="G7" s="60">
        <v>200</v>
      </c>
      <c r="H7" s="12"/>
      <c r="I7" s="12"/>
      <c r="J7" s="12"/>
      <c r="K7" s="12"/>
      <c r="L7" s="12"/>
      <c r="M7" s="12"/>
      <c r="N7" s="12"/>
      <c r="O7" s="12">
        <f t="shared" si="0"/>
        <v>326</v>
      </c>
      <c r="P7" s="129">
        <f t="shared" si="1"/>
        <v>4</v>
      </c>
      <c r="Q7" s="135">
        <f t="shared" si="2"/>
        <v>81.5</v>
      </c>
      <c r="R7" s="6"/>
    </row>
    <row r="8" spans="2:18" ht="15.95" customHeight="1" x14ac:dyDescent="0.25">
      <c r="B8" s="60">
        <v>5</v>
      </c>
      <c r="C8" s="65" t="s">
        <v>44</v>
      </c>
      <c r="D8" s="12">
        <v>60</v>
      </c>
      <c r="E8" s="60">
        <v>32</v>
      </c>
      <c r="F8" s="12"/>
      <c r="G8" s="60">
        <v>230</v>
      </c>
      <c r="H8" s="12"/>
      <c r="I8" s="12"/>
      <c r="J8" s="12"/>
      <c r="K8" s="12"/>
      <c r="L8" s="12"/>
      <c r="M8" s="12"/>
      <c r="N8" s="12"/>
      <c r="O8" s="12">
        <f t="shared" si="0"/>
        <v>322</v>
      </c>
      <c r="P8" s="129">
        <f t="shared" si="1"/>
        <v>3</v>
      </c>
      <c r="Q8" s="135">
        <f t="shared" si="2"/>
        <v>107.33333333333333</v>
      </c>
      <c r="R8" s="6"/>
    </row>
    <row r="9" spans="2:18" ht="15.95" customHeight="1" x14ac:dyDescent="0.2">
      <c r="B9" s="60">
        <v>6</v>
      </c>
      <c r="C9" s="80" t="s">
        <v>29</v>
      </c>
      <c r="D9" s="60">
        <v>40</v>
      </c>
      <c r="E9" s="60">
        <v>22</v>
      </c>
      <c r="F9" s="60"/>
      <c r="G9" s="60">
        <v>240</v>
      </c>
      <c r="H9" s="60"/>
      <c r="I9" s="60"/>
      <c r="J9" s="60"/>
      <c r="K9" s="60"/>
      <c r="L9" s="60"/>
      <c r="M9" s="60"/>
      <c r="N9" s="60"/>
      <c r="O9" s="12">
        <f t="shared" si="0"/>
        <v>302</v>
      </c>
      <c r="P9" s="129">
        <f t="shared" si="1"/>
        <v>3</v>
      </c>
      <c r="Q9" s="135">
        <f t="shared" si="2"/>
        <v>100.66666666666667</v>
      </c>
      <c r="R9" s="6"/>
    </row>
    <row r="10" spans="2:18" ht="15.95" customHeight="1" x14ac:dyDescent="0.2">
      <c r="B10" s="60">
        <v>7</v>
      </c>
      <c r="C10" s="80" t="s">
        <v>17</v>
      </c>
      <c r="D10" s="60">
        <v>70</v>
      </c>
      <c r="E10" s="60">
        <v>8</v>
      </c>
      <c r="F10" s="60"/>
      <c r="G10" s="60">
        <v>160</v>
      </c>
      <c r="H10" s="60"/>
      <c r="I10" s="60"/>
      <c r="J10" s="60"/>
      <c r="K10" s="60"/>
      <c r="L10" s="60"/>
      <c r="M10" s="60"/>
      <c r="N10" s="60"/>
      <c r="O10" s="12">
        <f t="shared" si="0"/>
        <v>238</v>
      </c>
      <c r="P10" s="129">
        <f t="shared" si="1"/>
        <v>3</v>
      </c>
      <c r="Q10" s="135">
        <f t="shared" si="2"/>
        <v>79.333333333333329</v>
      </c>
      <c r="R10" s="6"/>
    </row>
    <row r="11" spans="2:18" ht="15.95" customHeight="1" x14ac:dyDescent="0.2">
      <c r="B11" s="60">
        <v>8</v>
      </c>
      <c r="C11" s="185" t="s">
        <v>9</v>
      </c>
      <c r="D11" s="60">
        <v>80</v>
      </c>
      <c r="E11" s="12">
        <v>6</v>
      </c>
      <c r="F11" s="12">
        <v>20</v>
      </c>
      <c r="G11" s="12">
        <v>130</v>
      </c>
      <c r="H11" s="60"/>
      <c r="I11" s="12"/>
      <c r="J11" s="12"/>
      <c r="K11" s="12"/>
      <c r="L11" s="60"/>
      <c r="M11" s="60"/>
      <c r="N11" s="60"/>
      <c r="O11" s="12">
        <f t="shared" si="0"/>
        <v>236</v>
      </c>
      <c r="P11" s="129">
        <f t="shared" si="1"/>
        <v>4</v>
      </c>
      <c r="Q11" s="135">
        <f t="shared" si="2"/>
        <v>59</v>
      </c>
      <c r="R11" s="6"/>
    </row>
    <row r="12" spans="2:18" ht="15.95" customHeight="1" x14ac:dyDescent="0.2">
      <c r="B12" s="60">
        <v>9</v>
      </c>
      <c r="C12" s="185" t="s">
        <v>10</v>
      </c>
      <c r="D12" s="60">
        <v>55</v>
      </c>
      <c r="E12" s="12"/>
      <c r="F12" s="12"/>
      <c r="G12" s="12">
        <v>180</v>
      </c>
      <c r="H12" s="60"/>
      <c r="I12" s="60"/>
      <c r="J12" s="60"/>
      <c r="K12" s="60"/>
      <c r="L12" s="60"/>
      <c r="M12" s="60"/>
      <c r="N12" s="60"/>
      <c r="O12" s="12">
        <f t="shared" si="0"/>
        <v>235</v>
      </c>
      <c r="P12" s="129">
        <f t="shared" si="1"/>
        <v>2</v>
      </c>
      <c r="Q12" s="135">
        <f t="shared" si="2"/>
        <v>117.5</v>
      </c>
      <c r="R12" s="6"/>
    </row>
    <row r="13" spans="2:18" ht="15.95" customHeight="1" x14ac:dyDescent="0.2">
      <c r="B13" s="60">
        <v>10</v>
      </c>
      <c r="C13" s="186" t="s">
        <v>14</v>
      </c>
      <c r="D13" s="141">
        <v>15</v>
      </c>
      <c r="E13" s="142">
        <v>26</v>
      </c>
      <c r="F13" s="142"/>
      <c r="G13" s="142">
        <v>190</v>
      </c>
      <c r="H13" s="60"/>
      <c r="I13" s="60"/>
      <c r="J13" s="60"/>
      <c r="K13" s="60"/>
      <c r="L13" s="60"/>
      <c r="M13" s="60"/>
      <c r="N13" s="60"/>
      <c r="O13" s="12">
        <f t="shared" si="0"/>
        <v>231</v>
      </c>
      <c r="P13" s="129">
        <f t="shared" si="1"/>
        <v>3</v>
      </c>
      <c r="Q13" s="135">
        <f t="shared" si="2"/>
        <v>77</v>
      </c>
      <c r="R13" s="6"/>
    </row>
    <row r="14" spans="2:18" ht="15.95" customHeight="1" x14ac:dyDescent="0.2">
      <c r="B14" s="60">
        <v>11</v>
      </c>
      <c r="C14" s="80" t="s">
        <v>53</v>
      </c>
      <c r="D14" s="60">
        <v>85</v>
      </c>
      <c r="E14" s="60"/>
      <c r="F14" s="60"/>
      <c r="G14" s="60">
        <v>140</v>
      </c>
      <c r="H14" s="60"/>
      <c r="I14" s="60"/>
      <c r="J14" s="60"/>
      <c r="K14" s="60"/>
      <c r="L14" s="60"/>
      <c r="M14" s="60"/>
      <c r="N14" s="60"/>
      <c r="O14" s="12">
        <f t="shared" si="0"/>
        <v>225</v>
      </c>
      <c r="P14" s="129">
        <f t="shared" si="1"/>
        <v>2</v>
      </c>
      <c r="Q14" s="135">
        <f t="shared" si="2"/>
        <v>112.5</v>
      </c>
      <c r="R14" s="6"/>
    </row>
    <row r="15" spans="2:18" ht="15.95" customHeight="1" x14ac:dyDescent="0.25">
      <c r="B15" s="60">
        <v>12</v>
      </c>
      <c r="C15" s="185" t="s">
        <v>16</v>
      </c>
      <c r="D15" s="60">
        <v>70</v>
      </c>
      <c r="E15" s="12">
        <v>34</v>
      </c>
      <c r="F15" s="12"/>
      <c r="G15" s="12">
        <v>120</v>
      </c>
      <c r="H15" s="60"/>
      <c r="I15" s="60"/>
      <c r="J15" s="60"/>
      <c r="K15" s="60"/>
      <c r="L15" s="60"/>
      <c r="M15" s="60"/>
      <c r="N15" s="60"/>
      <c r="O15" s="12">
        <f t="shared" si="0"/>
        <v>224</v>
      </c>
      <c r="P15" s="129">
        <f t="shared" si="1"/>
        <v>3</v>
      </c>
      <c r="Q15" s="135">
        <f t="shared" si="2"/>
        <v>74.666666666666671</v>
      </c>
      <c r="R15" s="6"/>
    </row>
    <row r="16" spans="2:18" ht="15.95" customHeight="1" x14ac:dyDescent="0.25">
      <c r="B16" s="60">
        <v>13</v>
      </c>
      <c r="C16" s="185" t="s">
        <v>24</v>
      </c>
      <c r="D16" s="60">
        <v>50</v>
      </c>
      <c r="E16" s="60"/>
      <c r="F16" s="12"/>
      <c r="G16" s="60">
        <v>170</v>
      </c>
      <c r="H16" s="60"/>
      <c r="I16" s="12"/>
      <c r="J16" s="12"/>
      <c r="K16" s="12"/>
      <c r="L16" s="60"/>
      <c r="M16" s="12"/>
      <c r="N16" s="12"/>
      <c r="O16" s="12">
        <f t="shared" si="0"/>
        <v>220</v>
      </c>
      <c r="P16" s="129">
        <f t="shared" si="1"/>
        <v>2</v>
      </c>
      <c r="Q16" s="135">
        <f t="shared" si="2"/>
        <v>110</v>
      </c>
      <c r="R16" s="6"/>
    </row>
    <row r="17" spans="2:18" ht="15.95" customHeight="1" x14ac:dyDescent="0.25">
      <c r="B17" s="60">
        <v>14</v>
      </c>
      <c r="C17" s="80" t="s">
        <v>26</v>
      </c>
      <c r="D17" s="60">
        <v>80</v>
      </c>
      <c r="E17" s="60">
        <v>4</v>
      </c>
      <c r="F17" s="60"/>
      <c r="G17" s="60">
        <v>110</v>
      </c>
      <c r="H17" s="60"/>
      <c r="I17" s="60"/>
      <c r="J17" s="60"/>
      <c r="K17" s="60"/>
      <c r="L17" s="60"/>
      <c r="M17" s="60"/>
      <c r="N17" s="60"/>
      <c r="O17" s="12">
        <f t="shared" si="0"/>
        <v>194</v>
      </c>
      <c r="P17" s="129">
        <f t="shared" si="1"/>
        <v>3</v>
      </c>
      <c r="Q17" s="135">
        <f t="shared" si="2"/>
        <v>64.666666666666671</v>
      </c>
      <c r="R17" s="6"/>
    </row>
    <row r="18" spans="2:18" ht="15.95" customHeight="1" x14ac:dyDescent="0.25">
      <c r="B18" s="60">
        <v>15</v>
      </c>
      <c r="C18" s="80" t="s">
        <v>54</v>
      </c>
      <c r="D18" s="60">
        <v>30</v>
      </c>
      <c r="E18" s="60">
        <v>36</v>
      </c>
      <c r="F18" s="60"/>
      <c r="G18" s="60">
        <v>100</v>
      </c>
      <c r="H18" s="60"/>
      <c r="I18" s="12"/>
      <c r="J18" s="12"/>
      <c r="K18" s="12"/>
      <c r="L18" s="60"/>
      <c r="M18" s="12"/>
      <c r="N18" s="12"/>
      <c r="O18" s="12">
        <f t="shared" si="0"/>
        <v>166</v>
      </c>
      <c r="P18" s="129">
        <f t="shared" si="1"/>
        <v>3</v>
      </c>
      <c r="Q18" s="135">
        <f t="shared" si="2"/>
        <v>55.333333333333336</v>
      </c>
      <c r="R18" s="6"/>
    </row>
    <row r="19" spans="2:18" ht="15.95" customHeight="1" x14ac:dyDescent="0.25">
      <c r="B19" s="60">
        <v>16</v>
      </c>
      <c r="C19" s="185" t="s">
        <v>28</v>
      </c>
      <c r="D19" s="60">
        <v>65</v>
      </c>
      <c r="E19" s="12">
        <v>28</v>
      </c>
      <c r="F19" s="12"/>
      <c r="G19" s="12">
        <v>70</v>
      </c>
      <c r="H19" s="60"/>
      <c r="I19" s="60"/>
      <c r="J19" s="60"/>
      <c r="K19" s="60"/>
      <c r="L19" s="60"/>
      <c r="M19" s="60"/>
      <c r="N19" s="60"/>
      <c r="O19" s="12">
        <f t="shared" si="0"/>
        <v>163</v>
      </c>
      <c r="P19" s="129">
        <f t="shared" si="1"/>
        <v>3</v>
      </c>
      <c r="Q19" s="135">
        <f t="shared" si="2"/>
        <v>54.333333333333336</v>
      </c>
      <c r="R19" s="6"/>
    </row>
    <row r="20" spans="2:18" ht="15.95" customHeight="1" x14ac:dyDescent="0.25">
      <c r="B20" s="60">
        <v>17</v>
      </c>
      <c r="C20" s="80" t="s">
        <v>15</v>
      </c>
      <c r="D20" s="60"/>
      <c r="E20" s="60"/>
      <c r="F20" s="60">
        <v>140</v>
      </c>
      <c r="G20" s="60"/>
      <c r="H20" s="60"/>
      <c r="I20" s="60"/>
      <c r="J20" s="60"/>
      <c r="K20" s="60"/>
      <c r="L20" s="60"/>
      <c r="M20" s="60"/>
      <c r="N20" s="60"/>
      <c r="O20" s="12">
        <f t="shared" si="0"/>
        <v>140</v>
      </c>
      <c r="P20" s="129">
        <f t="shared" si="1"/>
        <v>1</v>
      </c>
      <c r="Q20" s="135">
        <f t="shared" si="2"/>
        <v>140</v>
      </c>
      <c r="R20" s="6"/>
    </row>
    <row r="21" spans="2:18" ht="15.95" customHeight="1" x14ac:dyDescent="0.25">
      <c r="B21" s="60">
        <v>18</v>
      </c>
      <c r="C21" s="185" t="s">
        <v>11</v>
      </c>
      <c r="D21" s="60">
        <v>85</v>
      </c>
      <c r="E21" s="12"/>
      <c r="F21" s="12"/>
      <c r="G21" s="12">
        <v>30</v>
      </c>
      <c r="H21" s="60"/>
      <c r="I21" s="60"/>
      <c r="J21" s="60"/>
      <c r="K21" s="60"/>
      <c r="L21" s="60"/>
      <c r="M21" s="60"/>
      <c r="N21" s="60"/>
      <c r="O21" s="12">
        <f t="shared" si="0"/>
        <v>115</v>
      </c>
      <c r="P21" s="129">
        <f t="shared" si="1"/>
        <v>2</v>
      </c>
      <c r="Q21" s="135">
        <f t="shared" si="2"/>
        <v>57.5</v>
      </c>
      <c r="R21" s="6"/>
    </row>
    <row r="22" spans="2:18" ht="15.95" customHeight="1" x14ac:dyDescent="0.25">
      <c r="B22" s="60">
        <v>19</v>
      </c>
      <c r="C22" s="80" t="s">
        <v>34</v>
      </c>
      <c r="D22" s="60"/>
      <c r="E22" s="60">
        <v>24</v>
      </c>
      <c r="F22" s="12"/>
      <c r="G22" s="60">
        <v>90</v>
      </c>
      <c r="H22" s="60"/>
      <c r="I22" s="60"/>
      <c r="J22" s="60"/>
      <c r="K22" s="60"/>
      <c r="L22" s="60"/>
      <c r="M22" s="60"/>
      <c r="N22" s="60"/>
      <c r="O22" s="12">
        <f t="shared" si="0"/>
        <v>114</v>
      </c>
      <c r="P22" s="129">
        <f t="shared" si="1"/>
        <v>2</v>
      </c>
      <c r="Q22" s="135">
        <f t="shared" si="2"/>
        <v>57</v>
      </c>
      <c r="R22" s="6"/>
    </row>
    <row r="23" spans="2:18" ht="15.95" customHeight="1" x14ac:dyDescent="0.25">
      <c r="B23" s="60">
        <v>20</v>
      </c>
      <c r="C23" s="80" t="s">
        <v>25</v>
      </c>
      <c r="D23" s="60">
        <v>35</v>
      </c>
      <c r="E23" s="60">
        <v>10</v>
      </c>
      <c r="F23" s="60"/>
      <c r="G23" s="60">
        <v>60</v>
      </c>
      <c r="H23" s="60"/>
      <c r="I23" s="60"/>
      <c r="J23" s="60"/>
      <c r="K23" s="60"/>
      <c r="L23" s="60"/>
      <c r="M23" s="60"/>
      <c r="N23" s="60"/>
      <c r="O23" s="12">
        <f t="shared" si="0"/>
        <v>105</v>
      </c>
      <c r="P23" s="129">
        <f t="shared" si="1"/>
        <v>3</v>
      </c>
      <c r="Q23" s="135">
        <f t="shared" si="2"/>
        <v>35</v>
      </c>
      <c r="R23" s="6"/>
    </row>
    <row r="24" spans="2:18" ht="15.95" customHeight="1" x14ac:dyDescent="0.25">
      <c r="B24" s="60">
        <v>21</v>
      </c>
      <c r="C24" s="80" t="s">
        <v>32</v>
      </c>
      <c r="D24" s="60">
        <v>25</v>
      </c>
      <c r="E24" s="60">
        <v>20</v>
      </c>
      <c r="F24" s="60"/>
      <c r="G24" s="60">
        <v>50</v>
      </c>
      <c r="H24" s="60"/>
      <c r="I24" s="12"/>
      <c r="J24" s="12"/>
      <c r="K24" s="12"/>
      <c r="L24" s="60"/>
      <c r="M24" s="12"/>
      <c r="N24" s="12"/>
      <c r="O24" s="12">
        <f t="shared" si="0"/>
        <v>95</v>
      </c>
      <c r="P24" s="129">
        <f t="shared" si="1"/>
        <v>3</v>
      </c>
      <c r="Q24" s="135">
        <f t="shared" si="2"/>
        <v>31.666666666666668</v>
      </c>
      <c r="R24" s="6"/>
    </row>
    <row r="25" spans="2:18" ht="15.95" customHeight="1" x14ac:dyDescent="0.25">
      <c r="B25" s="60">
        <v>22</v>
      </c>
      <c r="C25" s="80" t="s">
        <v>55</v>
      </c>
      <c r="D25" s="60">
        <v>10</v>
      </c>
      <c r="E25" s="60"/>
      <c r="F25" s="60"/>
      <c r="G25" s="60">
        <v>80</v>
      </c>
      <c r="H25" s="60"/>
      <c r="I25" s="12"/>
      <c r="J25" s="12"/>
      <c r="K25" s="12"/>
      <c r="L25" s="12"/>
      <c r="M25" s="12"/>
      <c r="N25" s="12"/>
      <c r="O25" s="12">
        <f t="shared" si="0"/>
        <v>90</v>
      </c>
      <c r="P25" s="129">
        <f t="shared" si="1"/>
        <v>2</v>
      </c>
      <c r="Q25" s="135">
        <f t="shared" si="2"/>
        <v>45</v>
      </c>
      <c r="R25" s="6"/>
    </row>
    <row r="26" spans="2:18" ht="15.95" customHeight="1" x14ac:dyDescent="0.25">
      <c r="B26" s="60">
        <v>23</v>
      </c>
      <c r="C26" s="185" t="s">
        <v>30</v>
      </c>
      <c r="D26" s="60">
        <v>60</v>
      </c>
      <c r="E26" s="12"/>
      <c r="F26" s="12"/>
      <c r="G26" s="12">
        <v>20</v>
      </c>
      <c r="H26" s="60"/>
      <c r="I26" s="60"/>
      <c r="J26" s="60"/>
      <c r="K26" s="60"/>
      <c r="L26" s="60"/>
      <c r="M26" s="60"/>
      <c r="N26" s="60"/>
      <c r="O26" s="12">
        <f t="shared" si="0"/>
        <v>80</v>
      </c>
      <c r="P26" s="129">
        <f t="shared" si="1"/>
        <v>2</v>
      </c>
      <c r="Q26" s="135">
        <f t="shared" si="2"/>
        <v>40</v>
      </c>
      <c r="R26" s="6"/>
    </row>
    <row r="27" spans="2:18" ht="15.95" customHeight="1" x14ac:dyDescent="0.25">
      <c r="B27" s="60">
        <v>24</v>
      </c>
      <c r="C27" s="80" t="s">
        <v>43</v>
      </c>
      <c r="D27" s="60">
        <v>55</v>
      </c>
      <c r="E27" s="60">
        <v>12</v>
      </c>
      <c r="F27" s="60"/>
      <c r="G27" s="60"/>
      <c r="H27" s="60"/>
      <c r="I27" s="60"/>
      <c r="J27" s="60"/>
      <c r="K27" s="60"/>
      <c r="L27" s="60"/>
      <c r="M27" s="60"/>
      <c r="N27" s="60"/>
      <c r="O27" s="12">
        <f t="shared" si="0"/>
        <v>67</v>
      </c>
      <c r="P27" s="129">
        <f t="shared" si="1"/>
        <v>2</v>
      </c>
      <c r="Q27" s="135">
        <f t="shared" si="2"/>
        <v>33.5</v>
      </c>
      <c r="R27" s="6"/>
    </row>
    <row r="28" spans="2:18" ht="15.95" customHeight="1" x14ac:dyDescent="0.25">
      <c r="B28" s="60">
        <v>25</v>
      </c>
      <c r="C28" s="185" t="s">
        <v>111</v>
      </c>
      <c r="D28" s="60">
        <v>45</v>
      </c>
      <c r="E28" s="12">
        <v>2</v>
      </c>
      <c r="F28" s="12" t="s">
        <v>216</v>
      </c>
      <c r="G28" s="12">
        <v>10</v>
      </c>
      <c r="H28" s="60"/>
      <c r="I28" s="12"/>
      <c r="J28" s="12"/>
      <c r="K28" s="12"/>
      <c r="L28" s="60"/>
      <c r="M28" s="12"/>
      <c r="N28" s="12"/>
      <c r="O28" s="12">
        <f t="shared" si="0"/>
        <v>57</v>
      </c>
      <c r="P28" s="129">
        <f t="shared" si="1"/>
        <v>3</v>
      </c>
      <c r="Q28" s="135">
        <f t="shared" si="2"/>
        <v>19</v>
      </c>
      <c r="R28" s="6"/>
    </row>
    <row r="29" spans="2:18" ht="15.95" customHeight="1" x14ac:dyDescent="0.25">
      <c r="B29" s="60">
        <v>26</v>
      </c>
      <c r="C29" s="80" t="s">
        <v>109</v>
      </c>
      <c r="D29" s="60"/>
      <c r="E29" s="60">
        <v>14</v>
      </c>
      <c r="F29" s="60"/>
      <c r="G29" s="60">
        <v>40</v>
      </c>
      <c r="H29" s="60"/>
      <c r="I29" s="60"/>
      <c r="J29" s="60"/>
      <c r="K29" s="60"/>
      <c r="L29" s="60"/>
      <c r="M29" s="60"/>
      <c r="N29" s="60"/>
      <c r="O29" s="12">
        <f t="shared" si="0"/>
        <v>54</v>
      </c>
      <c r="P29" s="129">
        <f t="shared" si="1"/>
        <v>2</v>
      </c>
      <c r="Q29" s="135">
        <f t="shared" si="2"/>
        <v>27</v>
      </c>
      <c r="R29" s="6"/>
    </row>
    <row r="30" spans="2:18" ht="15.95" customHeight="1" x14ac:dyDescent="0.25">
      <c r="B30" s="60">
        <v>27</v>
      </c>
      <c r="C30" s="80" t="s">
        <v>20</v>
      </c>
      <c r="D30" s="60">
        <v>5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2">
        <f t="shared" si="0"/>
        <v>5</v>
      </c>
      <c r="P30" s="129">
        <f t="shared" si="1"/>
        <v>1</v>
      </c>
      <c r="Q30" s="135">
        <f t="shared" si="2"/>
        <v>5</v>
      </c>
      <c r="R30" s="6"/>
    </row>
    <row r="31" spans="2:18" ht="15.95" hidden="1" customHeight="1" x14ac:dyDescent="0.2">
      <c r="B31" s="60"/>
      <c r="C31" s="8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2">
        <f t="shared" ref="O31:O34" si="3">SUM(D31:N31)</f>
        <v>0</v>
      </c>
      <c r="P31" s="129">
        <f t="shared" ref="P31:P34" si="4">COUNT(D31:N31)</f>
        <v>0</v>
      </c>
      <c r="Q31" s="135" t="e">
        <f t="shared" ref="Q31:Q34" si="5">O31/P31</f>
        <v>#DIV/0!</v>
      </c>
      <c r="R31" s="6"/>
    </row>
    <row r="32" spans="2:18" ht="15.95" hidden="1" customHeight="1" x14ac:dyDescent="0.2">
      <c r="B32" s="60"/>
      <c r="C32" s="8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2">
        <f t="shared" si="3"/>
        <v>0</v>
      </c>
      <c r="P32" s="129">
        <f t="shared" si="4"/>
        <v>0</v>
      </c>
      <c r="Q32" s="135" t="e">
        <f t="shared" si="5"/>
        <v>#DIV/0!</v>
      </c>
      <c r="R32" s="6"/>
    </row>
    <row r="33" spans="2:18" ht="15.95" hidden="1" customHeight="1" x14ac:dyDescent="0.2">
      <c r="B33" s="60"/>
      <c r="C33" s="80"/>
      <c r="D33" s="60"/>
      <c r="E33" s="60"/>
      <c r="F33" s="12"/>
      <c r="G33" s="60"/>
      <c r="H33" s="60"/>
      <c r="I33" s="60"/>
      <c r="J33" s="60"/>
      <c r="K33" s="60"/>
      <c r="L33" s="60"/>
      <c r="M33" s="60"/>
      <c r="N33" s="60"/>
      <c r="O33" s="12">
        <f t="shared" si="3"/>
        <v>0</v>
      </c>
      <c r="P33" s="129">
        <f t="shared" si="4"/>
        <v>0</v>
      </c>
      <c r="Q33" s="135" t="e">
        <f t="shared" si="5"/>
        <v>#DIV/0!</v>
      </c>
      <c r="R33" s="6"/>
    </row>
    <row r="34" spans="2:18" ht="15.95" hidden="1" customHeight="1" x14ac:dyDescent="0.2">
      <c r="B34" s="60"/>
      <c r="C34" s="8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12">
        <f t="shared" si="3"/>
        <v>0</v>
      </c>
      <c r="P34" s="129">
        <f t="shared" si="4"/>
        <v>0</v>
      </c>
      <c r="Q34" s="135" t="e">
        <f t="shared" si="5"/>
        <v>#DIV/0!</v>
      </c>
      <c r="R34" s="6"/>
    </row>
    <row r="35" spans="2:18" ht="15.95" customHeight="1" x14ac:dyDescent="0.25">
      <c r="C35" s="92" t="s">
        <v>71</v>
      </c>
      <c r="D35" s="96">
        <f t="shared" ref="D35:P35" si="6">SUM(D4:D34)</f>
        <v>1185</v>
      </c>
      <c r="E35" s="96">
        <f t="shared" si="6"/>
        <v>342</v>
      </c>
      <c r="F35" s="96">
        <f t="shared" si="6"/>
        <v>550</v>
      </c>
      <c r="G35" s="96">
        <f t="shared" si="6"/>
        <v>3000</v>
      </c>
      <c r="H35" s="96">
        <f t="shared" si="6"/>
        <v>0</v>
      </c>
      <c r="I35" s="96">
        <f t="shared" si="6"/>
        <v>0</v>
      </c>
      <c r="J35" s="96">
        <f t="shared" si="6"/>
        <v>0</v>
      </c>
      <c r="K35" s="96">
        <f t="shared" si="6"/>
        <v>0</v>
      </c>
      <c r="L35" s="96">
        <f t="shared" si="6"/>
        <v>0</v>
      </c>
      <c r="M35" s="96">
        <f t="shared" si="6"/>
        <v>0</v>
      </c>
      <c r="N35" s="96">
        <f t="shared" si="6"/>
        <v>0</v>
      </c>
      <c r="O35" s="96">
        <f t="shared" si="6"/>
        <v>5077</v>
      </c>
      <c r="P35" s="15">
        <f t="shared" si="6"/>
        <v>70</v>
      </c>
      <c r="Q35" s="121"/>
      <c r="R35" s="6"/>
    </row>
    <row r="36" spans="2:18" ht="18.75" x14ac:dyDescent="0.25">
      <c r="C36" s="79" t="s">
        <v>107</v>
      </c>
      <c r="D36" s="12">
        <f t="shared" ref="D36:N36" si="7">COUNT(D4:D34)</f>
        <v>22</v>
      </c>
      <c r="E36" s="12">
        <f t="shared" si="7"/>
        <v>18</v>
      </c>
      <c r="F36" s="12">
        <f t="shared" si="7"/>
        <v>6</v>
      </c>
      <c r="G36" s="12">
        <f t="shared" si="7"/>
        <v>24</v>
      </c>
      <c r="H36" s="12">
        <f t="shared" si="7"/>
        <v>0</v>
      </c>
      <c r="I36" s="12">
        <f t="shared" si="7"/>
        <v>0</v>
      </c>
      <c r="J36" s="12">
        <f t="shared" si="7"/>
        <v>0</v>
      </c>
      <c r="K36" s="12">
        <f t="shared" si="7"/>
        <v>0</v>
      </c>
      <c r="L36" s="12">
        <f t="shared" si="7"/>
        <v>0</v>
      </c>
      <c r="M36" s="12">
        <f t="shared" si="7"/>
        <v>0</v>
      </c>
      <c r="N36" s="12">
        <f t="shared" si="7"/>
        <v>0</v>
      </c>
      <c r="O36" s="12">
        <f>SUM(D36:N36)</f>
        <v>70</v>
      </c>
    </row>
    <row r="37" spans="2:18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</sheetData>
  <sortState ref="C4:Q29">
    <sortCondition descending="1" ref="O4:O29"/>
  </sortState>
  <mergeCells count="2">
    <mergeCell ref="B1:O1"/>
    <mergeCell ref="B2:Q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S60"/>
  <sheetViews>
    <sheetView zoomScale="120" zoomScaleNormal="120" workbookViewId="0">
      <selection activeCell="P2" sqref="P2:S2"/>
    </sheetView>
  </sheetViews>
  <sheetFormatPr baseColWidth="10" defaultRowHeight="15" x14ac:dyDescent="0.25"/>
  <cols>
    <col min="1" max="1" width="3.7109375" customWidth="1"/>
    <col min="2" max="2" width="9.7109375" style="5" customWidth="1"/>
    <col min="3" max="3" width="30.140625" customWidth="1"/>
    <col min="4" max="4" width="13.7109375" customWidth="1"/>
    <col min="5" max="5" width="11.140625" customWidth="1"/>
    <col min="6" max="6" width="10.42578125" customWidth="1"/>
    <col min="7" max="7" width="9.28515625" customWidth="1"/>
    <col min="8" max="8" width="8.140625" hidden="1" customWidth="1"/>
    <col min="9" max="9" width="11.42578125" hidden="1" customWidth="1"/>
    <col min="10" max="10" width="10" hidden="1" customWidth="1"/>
    <col min="11" max="11" width="11.140625" hidden="1" customWidth="1"/>
    <col min="12" max="12" width="10.42578125" hidden="1" customWidth="1"/>
    <col min="13" max="15" width="11" hidden="1" customWidth="1"/>
    <col min="16" max="16" width="10.7109375" customWidth="1"/>
    <col min="17" max="18" width="10.85546875" customWidth="1"/>
    <col min="19" max="19" width="13" customWidth="1"/>
  </cols>
  <sheetData>
    <row r="1" spans="2:19" ht="42" customHeight="1" thickBot="1" x14ac:dyDescent="0.25">
      <c r="B1" s="228" t="s">
        <v>234</v>
      </c>
      <c r="C1" s="229"/>
      <c r="D1" s="229"/>
      <c r="E1" s="229"/>
      <c r="F1" s="229"/>
      <c r="G1" s="229"/>
      <c r="H1" s="229"/>
      <c r="I1" s="125" t="s">
        <v>143</v>
      </c>
      <c r="J1" s="126"/>
      <c r="K1" s="126"/>
      <c r="S1" s="2"/>
    </row>
    <row r="2" spans="2:19" ht="63.95" x14ac:dyDescent="0.2">
      <c r="B2" s="69" t="s">
        <v>0</v>
      </c>
      <c r="C2" s="102" t="s">
        <v>1</v>
      </c>
      <c r="D2" s="98" t="s">
        <v>217</v>
      </c>
      <c r="E2" s="101" t="s">
        <v>218</v>
      </c>
      <c r="F2" s="104" t="s">
        <v>219</v>
      </c>
      <c r="G2" s="107" t="s">
        <v>225</v>
      </c>
      <c r="H2" s="107" t="s">
        <v>148</v>
      </c>
      <c r="I2" s="99" t="s">
        <v>134</v>
      </c>
      <c r="J2" s="104" t="s">
        <v>137</v>
      </c>
      <c r="K2" s="101" t="s">
        <v>144</v>
      </c>
      <c r="L2" s="104" t="s">
        <v>138</v>
      </c>
      <c r="M2" s="99" t="s">
        <v>145</v>
      </c>
      <c r="N2" s="139" t="s">
        <v>151</v>
      </c>
      <c r="O2" s="104" t="s">
        <v>155</v>
      </c>
      <c r="P2" s="133" t="s">
        <v>62</v>
      </c>
      <c r="Q2" s="134" t="s">
        <v>61</v>
      </c>
      <c r="R2" s="134" t="s">
        <v>154</v>
      </c>
      <c r="S2" s="2"/>
    </row>
    <row r="3" spans="2:19" ht="20.100000000000001" customHeight="1" x14ac:dyDescent="0.2">
      <c r="B3" s="88">
        <v>1</v>
      </c>
      <c r="C3" s="191" t="s">
        <v>41</v>
      </c>
      <c r="D3" s="66">
        <v>75</v>
      </c>
      <c r="E3" s="85">
        <v>20</v>
      </c>
      <c r="F3" s="66"/>
      <c r="G3" s="66">
        <v>200</v>
      </c>
      <c r="H3" s="66"/>
      <c r="I3" s="85"/>
      <c r="J3" s="85"/>
      <c r="K3" s="85"/>
      <c r="L3" s="85"/>
      <c r="M3" s="85"/>
      <c r="N3" s="85"/>
      <c r="O3" s="85"/>
      <c r="P3" s="132">
        <f t="shared" ref="P3:P26" si="0">SUM(D3:O3)</f>
        <v>295</v>
      </c>
      <c r="Q3" s="131">
        <f t="shared" ref="Q3:Q26" si="1">COUNT(D3:O3)</f>
        <v>3</v>
      </c>
      <c r="R3" s="136">
        <f t="shared" ref="R3:R26" si="2">P3/Q3</f>
        <v>98.333333333333329</v>
      </c>
      <c r="S3" s="2"/>
    </row>
    <row r="4" spans="2:19" ht="20.100000000000001" customHeight="1" x14ac:dyDescent="0.2">
      <c r="B4" s="89">
        <v>2</v>
      </c>
      <c r="C4" s="192" t="s">
        <v>3</v>
      </c>
      <c r="D4" s="15">
        <v>40</v>
      </c>
      <c r="E4" s="85">
        <v>28</v>
      </c>
      <c r="F4" s="15"/>
      <c r="G4" s="15">
        <v>210</v>
      </c>
      <c r="H4" s="15"/>
      <c r="I4" s="85"/>
      <c r="J4" s="85"/>
      <c r="K4" s="85"/>
      <c r="L4" s="85"/>
      <c r="M4" s="85"/>
      <c r="N4" s="85"/>
      <c r="O4" s="85"/>
      <c r="P4" s="132">
        <f t="shared" si="0"/>
        <v>278</v>
      </c>
      <c r="Q4" s="131">
        <f t="shared" si="1"/>
        <v>3</v>
      </c>
      <c r="R4" s="136">
        <f t="shared" si="2"/>
        <v>92.666666666666671</v>
      </c>
      <c r="S4" s="2"/>
    </row>
    <row r="5" spans="2:19" ht="20.100000000000001" customHeight="1" x14ac:dyDescent="0.2">
      <c r="B5" s="88">
        <v>3</v>
      </c>
      <c r="C5" s="192" t="s">
        <v>84</v>
      </c>
      <c r="D5" s="15">
        <v>90</v>
      </c>
      <c r="E5" s="85">
        <v>8</v>
      </c>
      <c r="F5" s="15"/>
      <c r="G5" s="15">
        <v>170</v>
      </c>
      <c r="H5" s="15"/>
      <c r="I5" s="108"/>
      <c r="J5" s="85"/>
      <c r="K5" s="85"/>
      <c r="L5" s="85"/>
      <c r="M5" s="85"/>
      <c r="N5" s="85"/>
      <c r="O5" s="85"/>
      <c r="P5" s="132">
        <f t="shared" si="0"/>
        <v>268</v>
      </c>
      <c r="Q5" s="131">
        <f t="shared" si="1"/>
        <v>3</v>
      </c>
      <c r="R5" s="136">
        <f t="shared" si="2"/>
        <v>89.333333333333329</v>
      </c>
      <c r="S5" s="2"/>
    </row>
    <row r="6" spans="2:19" ht="20.100000000000001" customHeight="1" x14ac:dyDescent="0.2">
      <c r="B6" s="89">
        <v>4</v>
      </c>
      <c r="C6" s="19" t="s">
        <v>135</v>
      </c>
      <c r="D6" s="15">
        <v>20</v>
      </c>
      <c r="E6" s="85">
        <v>22</v>
      </c>
      <c r="F6" s="15"/>
      <c r="G6" s="15">
        <v>190</v>
      </c>
      <c r="H6" s="15"/>
      <c r="I6" s="85"/>
      <c r="J6" s="85"/>
      <c r="K6" s="85"/>
      <c r="L6" s="85"/>
      <c r="M6" s="85"/>
      <c r="N6" s="85"/>
      <c r="O6" s="85"/>
      <c r="P6" s="132">
        <f t="shared" si="0"/>
        <v>232</v>
      </c>
      <c r="Q6" s="131">
        <f t="shared" si="1"/>
        <v>3</v>
      </c>
      <c r="R6" s="136">
        <f t="shared" si="2"/>
        <v>77.333333333333329</v>
      </c>
      <c r="S6" s="2"/>
    </row>
    <row r="7" spans="2:19" ht="20.100000000000001" customHeight="1" x14ac:dyDescent="0.2">
      <c r="B7" s="88">
        <v>5</v>
      </c>
      <c r="C7" s="19" t="s">
        <v>58</v>
      </c>
      <c r="D7" s="15"/>
      <c r="E7" s="85"/>
      <c r="F7" s="15"/>
      <c r="G7" s="15">
        <v>220</v>
      </c>
      <c r="H7" s="15"/>
      <c r="I7" s="85"/>
      <c r="J7" s="85"/>
      <c r="K7" s="85"/>
      <c r="L7" s="85"/>
      <c r="M7" s="85"/>
      <c r="N7" s="85"/>
      <c r="O7" s="85"/>
      <c r="P7" s="132">
        <f t="shared" si="0"/>
        <v>220</v>
      </c>
      <c r="Q7" s="131">
        <f t="shared" si="1"/>
        <v>1</v>
      </c>
      <c r="R7" s="136">
        <f t="shared" si="2"/>
        <v>220</v>
      </c>
      <c r="S7" s="2"/>
    </row>
    <row r="8" spans="2:19" ht="20.100000000000001" customHeight="1" x14ac:dyDescent="0.2">
      <c r="B8" s="89">
        <v>6</v>
      </c>
      <c r="C8" s="19" t="s">
        <v>110</v>
      </c>
      <c r="D8" s="15">
        <v>65</v>
      </c>
      <c r="E8" s="85"/>
      <c r="F8" s="15"/>
      <c r="G8" s="15">
        <v>130</v>
      </c>
      <c r="H8" s="15"/>
      <c r="I8" s="85"/>
      <c r="J8" s="85"/>
      <c r="K8" s="85"/>
      <c r="L8" s="85"/>
      <c r="M8" s="85"/>
      <c r="N8" s="85"/>
      <c r="O8" s="85"/>
      <c r="P8" s="132">
        <f t="shared" si="0"/>
        <v>195</v>
      </c>
      <c r="Q8" s="131">
        <f t="shared" si="1"/>
        <v>2</v>
      </c>
      <c r="R8" s="136">
        <f t="shared" si="2"/>
        <v>97.5</v>
      </c>
      <c r="S8" s="2"/>
    </row>
    <row r="9" spans="2:19" ht="20.100000000000001" customHeight="1" x14ac:dyDescent="0.2">
      <c r="B9" s="88">
        <v>7</v>
      </c>
      <c r="C9" s="19" t="s">
        <v>147</v>
      </c>
      <c r="D9" s="15">
        <v>45</v>
      </c>
      <c r="E9" s="85"/>
      <c r="F9" s="15"/>
      <c r="G9" s="15">
        <v>150</v>
      </c>
      <c r="H9" s="15"/>
      <c r="I9" s="85"/>
      <c r="J9" s="85"/>
      <c r="K9" s="85"/>
      <c r="L9" s="85"/>
      <c r="M9" s="85"/>
      <c r="N9" s="85"/>
      <c r="O9" s="85"/>
      <c r="P9" s="132">
        <f t="shared" si="0"/>
        <v>195</v>
      </c>
      <c r="Q9" s="131">
        <f t="shared" si="1"/>
        <v>2</v>
      </c>
      <c r="R9" s="136">
        <f t="shared" si="2"/>
        <v>97.5</v>
      </c>
      <c r="S9" s="2"/>
    </row>
    <row r="10" spans="2:19" ht="20.100000000000001" customHeight="1" x14ac:dyDescent="0.2">
      <c r="B10" s="89">
        <v>8</v>
      </c>
      <c r="C10" s="80" t="s">
        <v>35</v>
      </c>
      <c r="D10" s="15">
        <v>50</v>
      </c>
      <c r="E10" s="85">
        <v>4</v>
      </c>
      <c r="F10" s="15"/>
      <c r="G10" s="15">
        <v>140</v>
      </c>
      <c r="H10" s="15"/>
      <c r="I10" s="85"/>
      <c r="J10" s="85"/>
      <c r="K10" s="85"/>
      <c r="L10" s="85"/>
      <c r="M10" s="85"/>
      <c r="N10" s="85"/>
      <c r="O10" s="85"/>
      <c r="P10" s="132">
        <f t="shared" si="0"/>
        <v>194</v>
      </c>
      <c r="Q10" s="131">
        <f t="shared" si="1"/>
        <v>3</v>
      </c>
      <c r="R10" s="136">
        <f t="shared" si="2"/>
        <v>64.666666666666671</v>
      </c>
      <c r="S10" s="2"/>
    </row>
    <row r="11" spans="2:19" ht="20.100000000000001" customHeight="1" x14ac:dyDescent="0.2">
      <c r="B11" s="88">
        <v>9</v>
      </c>
      <c r="C11" s="192" t="s">
        <v>82</v>
      </c>
      <c r="D11" s="15"/>
      <c r="E11" s="85">
        <v>12</v>
      </c>
      <c r="F11" s="15"/>
      <c r="G11" s="15">
        <v>180</v>
      </c>
      <c r="H11" s="15"/>
      <c r="I11" s="85"/>
      <c r="J11" s="85"/>
      <c r="K11" s="85"/>
      <c r="L11" s="85"/>
      <c r="M11" s="85"/>
      <c r="N11" s="85"/>
      <c r="O11" s="85"/>
      <c r="P11" s="132">
        <f t="shared" si="0"/>
        <v>192</v>
      </c>
      <c r="Q11" s="131">
        <f t="shared" si="1"/>
        <v>2</v>
      </c>
      <c r="R11" s="136">
        <f t="shared" si="2"/>
        <v>96</v>
      </c>
      <c r="S11" s="2"/>
    </row>
    <row r="12" spans="2:19" ht="20.100000000000001" customHeight="1" x14ac:dyDescent="0.2">
      <c r="B12" s="89">
        <v>10</v>
      </c>
      <c r="C12" s="192" t="s">
        <v>4</v>
      </c>
      <c r="D12" s="15"/>
      <c r="E12" s="85"/>
      <c r="F12" s="15"/>
      <c r="G12" s="15">
        <v>160</v>
      </c>
      <c r="H12" s="15"/>
      <c r="I12" s="85"/>
      <c r="J12" s="85"/>
      <c r="K12" s="85"/>
      <c r="L12" s="85"/>
      <c r="M12" s="85"/>
      <c r="N12" s="85"/>
      <c r="O12" s="85"/>
      <c r="P12" s="132">
        <f t="shared" si="0"/>
        <v>160</v>
      </c>
      <c r="Q12" s="131">
        <f t="shared" si="1"/>
        <v>1</v>
      </c>
      <c r="R12" s="136">
        <f t="shared" si="2"/>
        <v>160</v>
      </c>
      <c r="S12" s="2"/>
    </row>
    <row r="13" spans="2:19" ht="20.100000000000001" customHeight="1" x14ac:dyDescent="0.2">
      <c r="B13" s="88">
        <v>11</v>
      </c>
      <c r="C13" s="19" t="s">
        <v>40</v>
      </c>
      <c r="D13" s="15"/>
      <c r="E13" s="85">
        <v>24</v>
      </c>
      <c r="F13" s="15"/>
      <c r="G13" s="15">
        <v>120</v>
      </c>
      <c r="H13" s="15"/>
      <c r="I13" s="85"/>
      <c r="J13" s="85"/>
      <c r="K13" s="85"/>
      <c r="L13" s="85"/>
      <c r="M13" s="85"/>
      <c r="N13" s="85"/>
      <c r="O13" s="85"/>
      <c r="P13" s="132">
        <f t="shared" si="0"/>
        <v>144</v>
      </c>
      <c r="Q13" s="131">
        <f t="shared" si="1"/>
        <v>2</v>
      </c>
      <c r="R13" s="136">
        <f t="shared" si="2"/>
        <v>72</v>
      </c>
      <c r="S13" s="2"/>
    </row>
    <row r="14" spans="2:19" ht="20.100000000000001" customHeight="1" x14ac:dyDescent="0.25">
      <c r="B14" s="89">
        <v>12</v>
      </c>
      <c r="C14" s="191" t="s">
        <v>7</v>
      </c>
      <c r="D14" s="15">
        <v>35</v>
      </c>
      <c r="E14" s="85">
        <v>14</v>
      </c>
      <c r="F14" s="15"/>
      <c r="G14" s="15">
        <v>90</v>
      </c>
      <c r="H14" s="15"/>
      <c r="I14" s="85"/>
      <c r="J14" s="85"/>
      <c r="K14" s="85"/>
      <c r="L14" s="85"/>
      <c r="M14" s="85"/>
      <c r="N14" s="85"/>
      <c r="O14" s="85"/>
      <c r="P14" s="132">
        <f t="shared" si="0"/>
        <v>139</v>
      </c>
      <c r="Q14" s="131">
        <f t="shared" si="1"/>
        <v>3</v>
      </c>
      <c r="R14" s="136">
        <f t="shared" si="2"/>
        <v>46.333333333333336</v>
      </c>
      <c r="S14" s="2"/>
    </row>
    <row r="15" spans="2:19" ht="20.100000000000001" customHeight="1" x14ac:dyDescent="0.25">
      <c r="B15" s="89">
        <v>13</v>
      </c>
      <c r="C15" s="191" t="s">
        <v>69</v>
      </c>
      <c r="D15" s="15">
        <v>5</v>
      </c>
      <c r="E15" s="86"/>
      <c r="F15" s="15"/>
      <c r="G15" s="15">
        <v>110</v>
      </c>
      <c r="H15" s="66"/>
      <c r="I15" s="85"/>
      <c r="J15" s="85"/>
      <c r="K15" s="85"/>
      <c r="L15" s="85"/>
      <c r="M15" s="85"/>
      <c r="N15" s="85"/>
      <c r="O15" s="85"/>
      <c r="P15" s="132">
        <f t="shared" si="0"/>
        <v>115</v>
      </c>
      <c r="Q15" s="131">
        <f t="shared" si="1"/>
        <v>2</v>
      </c>
      <c r="R15" s="136">
        <f t="shared" si="2"/>
        <v>57.5</v>
      </c>
      <c r="S15" s="2"/>
    </row>
    <row r="16" spans="2:19" ht="20.100000000000001" customHeight="1" x14ac:dyDescent="0.25">
      <c r="B16" s="89">
        <v>14</v>
      </c>
      <c r="C16" s="19" t="s">
        <v>21</v>
      </c>
      <c r="D16" s="15">
        <v>15</v>
      </c>
      <c r="E16" s="85">
        <v>30</v>
      </c>
      <c r="F16" s="15"/>
      <c r="G16" s="15">
        <v>70</v>
      </c>
      <c r="H16" s="66"/>
      <c r="I16" s="85"/>
      <c r="J16" s="85"/>
      <c r="K16" s="85"/>
      <c r="L16" s="85"/>
      <c r="M16" s="85"/>
      <c r="N16" s="85"/>
      <c r="O16" s="85"/>
      <c r="P16" s="132">
        <f t="shared" si="0"/>
        <v>115</v>
      </c>
      <c r="Q16" s="131">
        <f t="shared" si="1"/>
        <v>3</v>
      </c>
      <c r="R16" s="136">
        <f t="shared" si="2"/>
        <v>38.333333333333336</v>
      </c>
      <c r="S16" s="2"/>
    </row>
    <row r="17" spans="2:19" ht="20.100000000000001" customHeight="1" x14ac:dyDescent="0.25">
      <c r="B17" s="88">
        <v>15</v>
      </c>
      <c r="C17" s="191" t="s">
        <v>2</v>
      </c>
      <c r="D17" s="15"/>
      <c r="E17" s="15"/>
      <c r="F17" s="15"/>
      <c r="G17" s="15">
        <v>100</v>
      </c>
      <c r="H17" s="66"/>
      <c r="I17" s="85"/>
      <c r="J17" s="85"/>
      <c r="K17" s="85"/>
      <c r="L17" s="85"/>
      <c r="M17" s="85"/>
      <c r="N17" s="85"/>
      <c r="O17" s="85"/>
      <c r="P17" s="132">
        <f t="shared" si="0"/>
        <v>100</v>
      </c>
      <c r="Q17" s="131">
        <f t="shared" si="1"/>
        <v>1</v>
      </c>
      <c r="R17" s="136">
        <f t="shared" si="2"/>
        <v>100</v>
      </c>
      <c r="S17" s="2"/>
    </row>
    <row r="18" spans="2:19" ht="20.100000000000001" customHeight="1" x14ac:dyDescent="0.25">
      <c r="B18" s="88">
        <v>16</v>
      </c>
      <c r="C18" s="192" t="s">
        <v>125</v>
      </c>
      <c r="D18" s="15"/>
      <c r="E18" s="83">
        <v>16</v>
      </c>
      <c r="F18" s="15"/>
      <c r="G18" s="15">
        <v>80</v>
      </c>
      <c r="H18" s="66"/>
      <c r="I18" s="85"/>
      <c r="J18" s="85"/>
      <c r="K18" s="85"/>
      <c r="L18" s="85"/>
      <c r="M18" s="85"/>
      <c r="N18" s="85"/>
      <c r="O18" s="85"/>
      <c r="P18" s="132">
        <f t="shared" si="0"/>
        <v>96</v>
      </c>
      <c r="Q18" s="131">
        <f t="shared" si="1"/>
        <v>2</v>
      </c>
      <c r="R18" s="136">
        <f t="shared" si="2"/>
        <v>48</v>
      </c>
      <c r="S18" s="2"/>
    </row>
    <row r="19" spans="2:19" ht="20.100000000000001" customHeight="1" x14ac:dyDescent="0.25">
      <c r="B19" s="89">
        <v>17</v>
      </c>
      <c r="C19" s="192" t="s">
        <v>157</v>
      </c>
      <c r="D19" s="18">
        <v>20</v>
      </c>
      <c r="E19" s="87">
        <v>26</v>
      </c>
      <c r="F19" s="18"/>
      <c r="G19" s="18">
        <v>40</v>
      </c>
      <c r="H19" s="66"/>
      <c r="I19" s="85"/>
      <c r="J19" s="85"/>
      <c r="K19" s="85"/>
      <c r="L19" s="85"/>
      <c r="M19" s="85"/>
      <c r="N19" s="85"/>
      <c r="O19" s="85"/>
      <c r="P19" s="132">
        <f t="shared" si="0"/>
        <v>86</v>
      </c>
      <c r="Q19" s="131">
        <f t="shared" si="1"/>
        <v>3</v>
      </c>
      <c r="R19" s="136">
        <f t="shared" si="2"/>
        <v>28.666666666666668</v>
      </c>
      <c r="S19" s="2"/>
    </row>
    <row r="20" spans="2:19" ht="20.100000000000001" customHeight="1" x14ac:dyDescent="0.25">
      <c r="B20" s="88">
        <v>18</v>
      </c>
      <c r="C20" s="192" t="s">
        <v>70</v>
      </c>
      <c r="D20" s="15">
        <v>30</v>
      </c>
      <c r="E20" s="83"/>
      <c r="F20" s="15"/>
      <c r="G20" s="15">
        <v>50</v>
      </c>
      <c r="H20" s="66"/>
      <c r="I20" s="85"/>
      <c r="J20" s="85"/>
      <c r="K20" s="85"/>
      <c r="L20" s="85"/>
      <c r="M20" s="85"/>
      <c r="N20" s="85"/>
      <c r="O20" s="85"/>
      <c r="P20" s="132">
        <f t="shared" si="0"/>
        <v>80</v>
      </c>
      <c r="Q20" s="131">
        <f t="shared" si="1"/>
        <v>2</v>
      </c>
      <c r="R20" s="136">
        <f t="shared" si="2"/>
        <v>40</v>
      </c>
      <c r="S20" s="2"/>
    </row>
    <row r="21" spans="2:19" ht="20.100000000000001" customHeight="1" x14ac:dyDescent="0.25">
      <c r="B21" s="88">
        <v>19</v>
      </c>
      <c r="C21" s="192" t="s">
        <v>112</v>
      </c>
      <c r="D21" s="15">
        <v>10</v>
      </c>
      <c r="E21" s="85">
        <v>2</v>
      </c>
      <c r="F21" s="15"/>
      <c r="G21" s="15">
        <v>60</v>
      </c>
      <c r="H21" s="66"/>
      <c r="I21" s="108"/>
      <c r="J21" s="85"/>
      <c r="K21" s="85"/>
      <c r="L21" s="85"/>
      <c r="M21" s="85"/>
      <c r="N21" s="85"/>
      <c r="O21" s="85"/>
      <c r="P21" s="132">
        <f t="shared" si="0"/>
        <v>72</v>
      </c>
      <c r="Q21" s="131">
        <f t="shared" si="1"/>
        <v>3</v>
      </c>
      <c r="R21" s="136">
        <f t="shared" si="2"/>
        <v>24</v>
      </c>
      <c r="S21" s="2"/>
    </row>
    <row r="22" spans="2:19" ht="20.100000000000001" customHeight="1" x14ac:dyDescent="0.25">
      <c r="B22" s="89">
        <v>20</v>
      </c>
      <c r="C22" s="191" t="s">
        <v>6</v>
      </c>
      <c r="D22" s="15">
        <v>25</v>
      </c>
      <c r="E22" s="83">
        <v>6</v>
      </c>
      <c r="F22" s="15"/>
      <c r="G22" s="15">
        <v>30</v>
      </c>
      <c r="H22" s="66"/>
      <c r="I22" s="85"/>
      <c r="J22" s="85"/>
      <c r="K22" s="85"/>
      <c r="L22" s="85"/>
      <c r="M22" s="85"/>
      <c r="N22" s="85"/>
      <c r="O22" s="85"/>
      <c r="P22" s="132">
        <f t="shared" si="0"/>
        <v>61</v>
      </c>
      <c r="Q22" s="131">
        <f t="shared" si="1"/>
        <v>3</v>
      </c>
      <c r="R22" s="136">
        <f t="shared" si="2"/>
        <v>20.333333333333332</v>
      </c>
      <c r="S22" s="2"/>
    </row>
    <row r="23" spans="2:19" ht="20.100000000000001" customHeight="1" x14ac:dyDescent="0.25">
      <c r="B23" s="88">
        <v>21</v>
      </c>
      <c r="C23" s="97" t="s">
        <v>5</v>
      </c>
      <c r="D23" s="15"/>
      <c r="E23" s="83"/>
      <c r="F23" s="15">
        <v>40</v>
      </c>
      <c r="G23" s="15">
        <v>20</v>
      </c>
      <c r="H23" s="66"/>
      <c r="I23" s="85"/>
      <c r="J23" s="85"/>
      <c r="K23" s="85"/>
      <c r="L23" s="85"/>
      <c r="M23" s="85"/>
      <c r="N23" s="85"/>
      <c r="O23" s="85"/>
      <c r="P23" s="132">
        <f t="shared" si="0"/>
        <v>60</v>
      </c>
      <c r="Q23" s="131">
        <f t="shared" si="1"/>
        <v>2</v>
      </c>
      <c r="R23" s="136">
        <f t="shared" si="2"/>
        <v>30</v>
      </c>
      <c r="S23" s="2"/>
    </row>
    <row r="24" spans="2:19" ht="20.100000000000001" customHeight="1" x14ac:dyDescent="0.25">
      <c r="B24" s="88">
        <v>22</v>
      </c>
      <c r="C24" s="192" t="s">
        <v>123</v>
      </c>
      <c r="D24" s="15"/>
      <c r="E24" s="83">
        <v>32</v>
      </c>
      <c r="F24" s="15"/>
      <c r="G24" s="15">
        <v>10</v>
      </c>
      <c r="H24" s="18"/>
      <c r="I24" s="87"/>
      <c r="J24" s="87"/>
      <c r="K24" s="85"/>
      <c r="L24" s="85"/>
      <c r="M24" s="85"/>
      <c r="N24" s="85"/>
      <c r="O24" s="85"/>
      <c r="P24" s="132">
        <f t="shared" si="0"/>
        <v>42</v>
      </c>
      <c r="Q24" s="131">
        <f t="shared" si="1"/>
        <v>2</v>
      </c>
      <c r="R24" s="136">
        <f t="shared" si="2"/>
        <v>21</v>
      </c>
      <c r="S24" s="2"/>
    </row>
    <row r="25" spans="2:19" ht="20.100000000000001" customHeight="1" x14ac:dyDescent="0.25">
      <c r="B25" s="89">
        <v>23</v>
      </c>
      <c r="C25" s="192" t="s">
        <v>64</v>
      </c>
      <c r="D25" s="15"/>
      <c r="E25" s="83">
        <v>18</v>
      </c>
      <c r="F25" s="15"/>
      <c r="G25" s="15"/>
      <c r="H25" s="15"/>
      <c r="I25" s="83"/>
      <c r="J25" s="83"/>
      <c r="K25" s="85"/>
      <c r="L25" s="85"/>
      <c r="M25" s="85"/>
      <c r="N25" s="85"/>
      <c r="O25" s="85"/>
      <c r="P25" s="132">
        <f t="shared" si="0"/>
        <v>18</v>
      </c>
      <c r="Q25" s="131">
        <f t="shared" si="1"/>
        <v>1</v>
      </c>
      <c r="R25" s="136">
        <f t="shared" si="2"/>
        <v>18</v>
      </c>
      <c r="S25" s="2"/>
    </row>
    <row r="26" spans="2:19" ht="20.100000000000001" customHeight="1" thickBot="1" x14ac:dyDescent="0.3">
      <c r="B26" s="88">
        <v>24</v>
      </c>
      <c r="C26" s="19" t="s">
        <v>146</v>
      </c>
      <c r="D26" s="15"/>
      <c r="E26" s="83">
        <v>10</v>
      </c>
      <c r="F26" s="15"/>
      <c r="G26" s="15"/>
      <c r="H26" s="15"/>
      <c r="I26" s="85"/>
      <c r="J26" s="85"/>
      <c r="K26" s="85"/>
      <c r="L26" s="85"/>
      <c r="M26" s="85"/>
      <c r="N26" s="85"/>
      <c r="O26" s="85"/>
      <c r="P26" s="132">
        <f t="shared" si="0"/>
        <v>10</v>
      </c>
      <c r="Q26" s="131">
        <f t="shared" si="1"/>
        <v>1</v>
      </c>
      <c r="R26" s="136">
        <f t="shared" si="2"/>
        <v>10</v>
      </c>
      <c r="S26" s="2"/>
    </row>
    <row r="27" spans="2:19" ht="20.100000000000001" hidden="1" customHeight="1" x14ac:dyDescent="0.2">
      <c r="B27" s="89"/>
      <c r="C27" s="140"/>
      <c r="D27" s="15"/>
      <c r="E27" s="83"/>
      <c r="F27" s="15"/>
      <c r="G27" s="15"/>
      <c r="H27" s="15"/>
      <c r="I27" s="83"/>
      <c r="J27" s="83"/>
      <c r="K27" s="85"/>
      <c r="L27" s="85"/>
      <c r="M27" s="85"/>
      <c r="N27" s="85"/>
      <c r="O27" s="85"/>
      <c r="P27" s="132">
        <f t="shared" ref="P27:P30" si="3">SUM(D27:O27)</f>
        <v>0</v>
      </c>
      <c r="Q27" s="131">
        <f t="shared" ref="Q27:Q30" si="4">COUNT(D27:O27)</f>
        <v>0</v>
      </c>
      <c r="R27" s="136" t="e">
        <f t="shared" ref="R27:R30" si="5">P27/Q27</f>
        <v>#DIV/0!</v>
      </c>
      <c r="S27" s="2"/>
    </row>
    <row r="28" spans="2:19" ht="20.100000000000001" hidden="1" customHeight="1" x14ac:dyDescent="0.2">
      <c r="B28" s="88"/>
      <c r="C28" s="97"/>
      <c r="D28" s="15"/>
      <c r="E28" s="83"/>
      <c r="F28" s="15"/>
      <c r="G28" s="15"/>
      <c r="H28" s="15"/>
      <c r="I28" s="83"/>
      <c r="J28" s="83"/>
      <c r="K28" s="85"/>
      <c r="L28" s="85"/>
      <c r="M28" s="85"/>
      <c r="N28" s="85"/>
      <c r="O28" s="85"/>
      <c r="P28" s="132">
        <f t="shared" si="3"/>
        <v>0</v>
      </c>
      <c r="Q28" s="131">
        <f t="shared" si="4"/>
        <v>0</v>
      </c>
      <c r="R28" s="136" t="e">
        <f t="shared" si="5"/>
        <v>#DIV/0!</v>
      </c>
      <c r="S28" s="2"/>
    </row>
    <row r="29" spans="2:19" ht="20.100000000000001" hidden="1" customHeight="1" x14ac:dyDescent="0.2">
      <c r="B29" s="89"/>
      <c r="C29" s="97"/>
      <c r="D29" s="15"/>
      <c r="E29" s="83"/>
      <c r="F29" s="15"/>
      <c r="G29" s="15"/>
      <c r="H29" s="15"/>
      <c r="I29" s="83"/>
      <c r="J29" s="83"/>
      <c r="K29" s="85"/>
      <c r="L29" s="85"/>
      <c r="M29" s="85"/>
      <c r="N29" s="85"/>
      <c r="O29" s="85"/>
      <c r="P29" s="132">
        <f t="shared" si="3"/>
        <v>0</v>
      </c>
      <c r="Q29" s="131">
        <f t="shared" si="4"/>
        <v>0</v>
      </c>
      <c r="R29" s="136" t="e">
        <f t="shared" si="5"/>
        <v>#DIV/0!</v>
      </c>
      <c r="S29" s="2"/>
    </row>
    <row r="30" spans="2:19" ht="20.100000000000001" hidden="1" customHeight="1" thickBot="1" x14ac:dyDescent="0.25">
      <c r="B30" s="88"/>
      <c r="C30" s="97"/>
      <c r="D30" s="15"/>
      <c r="E30" s="83"/>
      <c r="F30" s="15"/>
      <c r="G30" s="15"/>
      <c r="H30" s="15"/>
      <c r="I30" s="83"/>
      <c r="J30" s="83"/>
      <c r="K30" s="85"/>
      <c r="L30" s="85"/>
      <c r="M30" s="85"/>
      <c r="N30" s="85"/>
      <c r="O30" s="85"/>
      <c r="P30" s="132">
        <f t="shared" si="3"/>
        <v>0</v>
      </c>
      <c r="Q30" s="131">
        <f t="shared" si="4"/>
        <v>0</v>
      </c>
      <c r="R30" s="136" t="e">
        <f t="shared" si="5"/>
        <v>#DIV/0!</v>
      </c>
      <c r="S30" s="2"/>
    </row>
    <row r="31" spans="2:19" ht="18" x14ac:dyDescent="0.25">
      <c r="C31" s="19" t="s">
        <v>12</v>
      </c>
      <c r="D31" s="122">
        <f t="shared" ref="D31:Q31" si="6">SUM(D3:D30)</f>
        <v>525</v>
      </c>
      <c r="E31" s="122">
        <f t="shared" si="6"/>
        <v>272</v>
      </c>
      <c r="F31" s="122">
        <f t="shared" si="6"/>
        <v>40</v>
      </c>
      <c r="G31" s="122">
        <f t="shared" si="6"/>
        <v>2530</v>
      </c>
      <c r="H31" s="122">
        <f t="shared" si="6"/>
        <v>0</v>
      </c>
      <c r="I31" s="122">
        <f t="shared" si="6"/>
        <v>0</v>
      </c>
      <c r="J31" s="122">
        <f t="shared" si="6"/>
        <v>0</v>
      </c>
      <c r="K31" s="122">
        <f t="shared" si="6"/>
        <v>0</v>
      </c>
      <c r="L31" s="122">
        <f t="shared" si="6"/>
        <v>0</v>
      </c>
      <c r="M31" s="122">
        <f t="shared" si="6"/>
        <v>0</v>
      </c>
      <c r="N31" s="122">
        <f t="shared" si="6"/>
        <v>0</v>
      </c>
      <c r="O31" s="122">
        <f t="shared" si="6"/>
        <v>0</v>
      </c>
      <c r="P31" s="123">
        <f t="shared" si="6"/>
        <v>3367</v>
      </c>
      <c r="Q31" s="15">
        <f t="shared" si="6"/>
        <v>53</v>
      </c>
      <c r="R31" s="50"/>
    </row>
    <row r="32" spans="2:19" ht="18.75" thickBot="1" x14ac:dyDescent="0.3">
      <c r="D32" s="72">
        <f t="shared" ref="D32:O32" si="7">COUNT(D3:D30)</f>
        <v>14</v>
      </c>
      <c r="E32" s="72">
        <f t="shared" si="7"/>
        <v>16</v>
      </c>
      <c r="F32" s="72">
        <f t="shared" si="7"/>
        <v>1</v>
      </c>
      <c r="G32" s="72">
        <f t="shared" si="7"/>
        <v>22</v>
      </c>
      <c r="H32" s="72">
        <f t="shared" si="7"/>
        <v>0</v>
      </c>
      <c r="I32" s="72">
        <f t="shared" si="7"/>
        <v>0</v>
      </c>
      <c r="J32" s="72">
        <f t="shared" si="7"/>
        <v>0</v>
      </c>
      <c r="K32" s="72">
        <f t="shared" si="7"/>
        <v>0</v>
      </c>
      <c r="L32" s="72">
        <f t="shared" si="7"/>
        <v>0</v>
      </c>
      <c r="M32" s="72">
        <f t="shared" si="7"/>
        <v>0</v>
      </c>
      <c r="N32" s="72">
        <f t="shared" si="7"/>
        <v>0</v>
      </c>
      <c r="O32" s="72">
        <f t="shared" si="7"/>
        <v>0</v>
      </c>
      <c r="P32" s="72">
        <f>SUM(D32:O32)</f>
        <v>53</v>
      </c>
    </row>
    <row r="33" spans="9:11" x14ac:dyDescent="0.25">
      <c r="I33" s="2"/>
      <c r="J33" s="2"/>
      <c r="K33" s="2"/>
    </row>
    <row r="34" spans="9:11" x14ac:dyDescent="0.25">
      <c r="I34" s="2"/>
      <c r="J34" s="2"/>
      <c r="K34" s="2"/>
    </row>
    <row r="35" spans="9:11" x14ac:dyDescent="0.25">
      <c r="I35" s="2"/>
      <c r="J35" s="2"/>
      <c r="K35" s="2"/>
    </row>
    <row r="36" spans="9:11" x14ac:dyDescent="0.25">
      <c r="I36" s="2"/>
      <c r="J36" s="2"/>
      <c r="K36" s="2"/>
    </row>
    <row r="37" spans="9:11" x14ac:dyDescent="0.25">
      <c r="I37" s="2"/>
      <c r="J37" s="2"/>
      <c r="K37" s="2"/>
    </row>
    <row r="38" spans="9:11" x14ac:dyDescent="0.25">
      <c r="I38" s="2"/>
      <c r="J38" s="2"/>
      <c r="K38" s="2"/>
    </row>
    <row r="39" spans="9:11" ht="14.1" customHeight="1" x14ac:dyDescent="0.25">
      <c r="I39" s="2"/>
      <c r="J39" s="2"/>
      <c r="K39" s="2"/>
    </row>
    <row r="40" spans="9:11" ht="14.1" customHeight="1" x14ac:dyDescent="0.25">
      <c r="I40" s="2"/>
      <c r="J40" s="2"/>
      <c r="K40" s="2"/>
    </row>
    <row r="41" spans="9:11" ht="14.1" customHeight="1" x14ac:dyDescent="0.25">
      <c r="I41" s="2"/>
      <c r="J41" s="2"/>
      <c r="K41" s="2"/>
    </row>
    <row r="42" spans="9:11" ht="14.1" customHeight="1" x14ac:dyDescent="0.25">
      <c r="I42" s="2"/>
      <c r="J42" s="2"/>
      <c r="K42" s="2"/>
    </row>
    <row r="43" spans="9:11" ht="14.1" customHeight="1" x14ac:dyDescent="0.25">
      <c r="I43" s="2"/>
      <c r="J43" s="2"/>
      <c r="K43" s="2"/>
    </row>
    <row r="44" spans="9:11" ht="14.1" customHeight="1" x14ac:dyDescent="0.25">
      <c r="I44" s="2"/>
      <c r="J44" s="2"/>
      <c r="K44" s="2"/>
    </row>
    <row r="45" spans="9:11" ht="14.1" customHeight="1" x14ac:dyDescent="0.25">
      <c r="I45" s="2"/>
      <c r="J45" s="2"/>
      <c r="K45" s="2"/>
    </row>
    <row r="46" spans="9:11" ht="14.1" customHeight="1" x14ac:dyDescent="0.25">
      <c r="I46" s="2"/>
      <c r="J46" s="2"/>
      <c r="K46" s="2"/>
    </row>
    <row r="47" spans="9:11" ht="14.1" customHeight="1" x14ac:dyDescent="0.25">
      <c r="I47" s="2"/>
      <c r="J47" s="2"/>
      <c r="K47" s="2"/>
    </row>
    <row r="48" spans="9:11" ht="14.1" customHeight="1" x14ac:dyDescent="0.25">
      <c r="I48" s="2"/>
      <c r="J48" s="2"/>
      <c r="K48" s="2"/>
    </row>
    <row r="49" spans="9:11" ht="14.1" customHeight="1" x14ac:dyDescent="0.25">
      <c r="I49" s="2"/>
      <c r="J49" s="2"/>
      <c r="K49" s="2"/>
    </row>
    <row r="50" spans="9:11" ht="14.1" customHeight="1" x14ac:dyDescent="0.25">
      <c r="I50" s="2"/>
      <c r="J50" s="2"/>
      <c r="K50" s="2"/>
    </row>
    <row r="51" spans="9:11" ht="14.1" customHeight="1" x14ac:dyDescent="0.25">
      <c r="I51" s="2"/>
      <c r="J51" s="2"/>
      <c r="K51" s="2"/>
    </row>
    <row r="52" spans="9:11" ht="14.1" customHeight="1" x14ac:dyDescent="0.25">
      <c r="I52" s="2"/>
      <c r="J52" s="2"/>
      <c r="K52" s="2"/>
    </row>
    <row r="53" spans="9:11" x14ac:dyDescent="0.25">
      <c r="I53" s="2"/>
      <c r="J53" s="2"/>
      <c r="K53" s="2"/>
    </row>
    <row r="54" spans="9:11" x14ac:dyDescent="0.25">
      <c r="I54" s="2"/>
      <c r="J54" s="2"/>
      <c r="K54" s="2"/>
    </row>
    <row r="55" spans="9:11" x14ac:dyDescent="0.25">
      <c r="I55" s="2"/>
      <c r="J55" s="2"/>
      <c r="K55" s="2"/>
    </row>
    <row r="56" spans="9:11" x14ac:dyDescent="0.25">
      <c r="I56" s="2"/>
      <c r="J56" s="2"/>
      <c r="K56" s="2"/>
    </row>
    <row r="57" spans="9:11" x14ac:dyDescent="0.25">
      <c r="I57" s="2"/>
      <c r="J57" s="2"/>
      <c r="K57" s="2"/>
    </row>
    <row r="58" spans="9:11" x14ac:dyDescent="0.25">
      <c r="I58" s="2"/>
      <c r="J58" s="2"/>
      <c r="K58" s="2"/>
    </row>
    <row r="59" spans="9:11" x14ac:dyDescent="0.25">
      <c r="I59" s="2"/>
      <c r="J59" s="2"/>
      <c r="K59" s="2"/>
    </row>
    <row r="60" spans="9:11" ht="15.75" x14ac:dyDescent="0.25">
      <c r="I60" s="7"/>
      <c r="J60" s="7"/>
      <c r="K60" s="7"/>
    </row>
  </sheetData>
  <sortState ref="C3:R26">
    <sortCondition descending="1" ref="P3:P26"/>
  </sortState>
  <mergeCells count="1">
    <mergeCell ref="B1:H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topLeftCell="A37" zoomScale="90" zoomScaleNormal="90" workbookViewId="0">
      <selection activeCell="E53" sqref="E53"/>
    </sheetView>
  </sheetViews>
  <sheetFormatPr baseColWidth="10" defaultRowHeight="15" x14ac:dyDescent="0.25"/>
  <cols>
    <col min="2" max="2" width="33.7109375" customWidth="1"/>
    <col min="3" max="3" width="15.28515625" customWidth="1"/>
  </cols>
  <sheetData>
    <row r="2" spans="1:4" ht="18.95" x14ac:dyDescent="0.2">
      <c r="B2" s="61" t="s">
        <v>105</v>
      </c>
      <c r="C2" s="61" t="s">
        <v>121</v>
      </c>
      <c r="D2" s="61" t="s">
        <v>130</v>
      </c>
    </row>
    <row r="3" spans="1:4" ht="18.95" x14ac:dyDescent="0.25">
      <c r="A3" s="116">
        <v>1</v>
      </c>
      <c r="B3" s="80" t="s">
        <v>113</v>
      </c>
      <c r="C3" s="58" t="s">
        <v>117</v>
      </c>
      <c r="D3" s="106" t="s">
        <v>197</v>
      </c>
    </row>
    <row r="4" spans="1:4" ht="18.95" x14ac:dyDescent="0.25">
      <c r="A4" s="116">
        <v>2</v>
      </c>
      <c r="B4" s="80" t="s">
        <v>20</v>
      </c>
      <c r="C4" s="58" t="s">
        <v>117</v>
      </c>
      <c r="D4" s="106" t="s">
        <v>197</v>
      </c>
    </row>
    <row r="5" spans="1:4" ht="18.75" x14ac:dyDescent="0.3">
      <c r="A5" s="116">
        <v>3</v>
      </c>
      <c r="B5" s="65" t="s">
        <v>44</v>
      </c>
      <c r="C5" s="58" t="s">
        <v>117</v>
      </c>
      <c r="D5" s="106" t="s">
        <v>197</v>
      </c>
    </row>
    <row r="6" spans="1:4" ht="18.95" x14ac:dyDescent="0.25">
      <c r="A6" s="116">
        <v>4</v>
      </c>
      <c r="B6" s="80" t="s">
        <v>32</v>
      </c>
      <c r="C6" s="58" t="s">
        <v>117</v>
      </c>
      <c r="D6" s="106" t="s">
        <v>197</v>
      </c>
    </row>
    <row r="7" spans="1:4" ht="18.95" x14ac:dyDescent="0.25">
      <c r="A7" s="116">
        <v>5</v>
      </c>
      <c r="B7" s="80" t="s">
        <v>17</v>
      </c>
      <c r="C7" s="58" t="s">
        <v>117</v>
      </c>
      <c r="D7" s="106" t="s">
        <v>197</v>
      </c>
    </row>
    <row r="8" spans="1:4" ht="18.95" x14ac:dyDescent="0.25">
      <c r="A8" s="116">
        <v>6</v>
      </c>
      <c r="B8" s="80" t="s">
        <v>127</v>
      </c>
      <c r="C8" s="58" t="s">
        <v>117</v>
      </c>
      <c r="D8" s="106" t="s">
        <v>197</v>
      </c>
    </row>
    <row r="9" spans="1:4" ht="18.95" x14ac:dyDescent="0.25">
      <c r="A9" s="116">
        <v>7</v>
      </c>
      <c r="B9" s="80" t="s">
        <v>43</v>
      </c>
      <c r="C9" s="58" t="s">
        <v>117</v>
      </c>
      <c r="D9" s="106" t="s">
        <v>197</v>
      </c>
    </row>
    <row r="10" spans="1:4" ht="18.95" x14ac:dyDescent="0.25">
      <c r="A10" s="116">
        <v>8</v>
      </c>
      <c r="B10" s="80" t="s">
        <v>23</v>
      </c>
      <c r="C10" s="58" t="s">
        <v>117</v>
      </c>
      <c r="D10" s="106" t="s">
        <v>197</v>
      </c>
    </row>
    <row r="11" spans="1:4" ht="18.95" x14ac:dyDescent="0.25">
      <c r="A11" s="116">
        <v>9</v>
      </c>
      <c r="B11" s="80" t="s">
        <v>29</v>
      </c>
      <c r="C11" s="58" t="s">
        <v>117</v>
      </c>
      <c r="D11" s="106" t="s">
        <v>197</v>
      </c>
    </row>
    <row r="12" spans="1:4" ht="18.75" x14ac:dyDescent="0.3">
      <c r="A12" s="116">
        <v>10</v>
      </c>
      <c r="B12" s="80" t="s">
        <v>54</v>
      </c>
      <c r="C12" s="58" t="s">
        <v>117</v>
      </c>
      <c r="D12" s="106" t="s">
        <v>197</v>
      </c>
    </row>
    <row r="13" spans="1:4" ht="18.95" x14ac:dyDescent="0.25">
      <c r="A13" s="116">
        <v>11</v>
      </c>
      <c r="B13" s="80" t="s">
        <v>74</v>
      </c>
      <c r="C13" s="58" t="s">
        <v>117</v>
      </c>
      <c r="D13" s="106" t="s">
        <v>197</v>
      </c>
    </row>
    <row r="14" spans="1:4" ht="18.95" x14ac:dyDescent="0.25">
      <c r="A14" s="116">
        <v>12</v>
      </c>
      <c r="B14" s="80" t="s">
        <v>53</v>
      </c>
      <c r="C14" s="58" t="s">
        <v>117</v>
      </c>
      <c r="D14" s="106" t="s">
        <v>197</v>
      </c>
    </row>
    <row r="15" spans="1:4" ht="18.95" x14ac:dyDescent="0.25">
      <c r="A15" s="116">
        <v>13</v>
      </c>
      <c r="B15" s="80" t="s">
        <v>47</v>
      </c>
      <c r="C15" s="58" t="s">
        <v>117</v>
      </c>
      <c r="D15" s="106" t="s">
        <v>197</v>
      </c>
    </row>
    <row r="16" spans="1:4" ht="18.95" x14ac:dyDescent="0.25">
      <c r="A16" s="116">
        <v>14</v>
      </c>
      <c r="B16" s="80" t="s">
        <v>25</v>
      </c>
      <c r="C16" s="58" t="s">
        <v>117</v>
      </c>
      <c r="D16" s="106" t="s">
        <v>197</v>
      </c>
    </row>
    <row r="17" spans="1:4" ht="18.95" x14ac:dyDescent="0.25">
      <c r="A17" s="116">
        <v>15</v>
      </c>
      <c r="B17" s="80" t="s">
        <v>109</v>
      </c>
      <c r="C17" s="58" t="s">
        <v>117</v>
      </c>
      <c r="D17" s="106" t="s">
        <v>197</v>
      </c>
    </row>
    <row r="18" spans="1:4" ht="18.95" x14ac:dyDescent="0.25">
      <c r="A18" s="116">
        <v>16</v>
      </c>
      <c r="B18" s="80" t="s">
        <v>19</v>
      </c>
      <c r="C18" s="58" t="s">
        <v>117</v>
      </c>
      <c r="D18" s="106" t="s">
        <v>197</v>
      </c>
    </row>
    <row r="19" spans="1:4" ht="18.95" x14ac:dyDescent="0.25">
      <c r="A19" s="116">
        <v>17</v>
      </c>
      <c r="B19" s="80" t="s">
        <v>13</v>
      </c>
      <c r="C19" s="58" t="s">
        <v>117</v>
      </c>
      <c r="D19" s="106" t="s">
        <v>197</v>
      </c>
    </row>
    <row r="20" spans="1:4" ht="18.95" x14ac:dyDescent="0.25">
      <c r="A20" s="116">
        <v>18</v>
      </c>
      <c r="B20" s="80" t="s">
        <v>55</v>
      </c>
      <c r="C20" s="58" t="s">
        <v>117</v>
      </c>
      <c r="D20" s="106" t="s">
        <v>197</v>
      </c>
    </row>
    <row r="21" spans="1:4" ht="18.95" x14ac:dyDescent="0.25">
      <c r="A21" s="116">
        <v>19</v>
      </c>
      <c r="B21" s="80" t="s">
        <v>119</v>
      </c>
      <c r="C21" s="58" t="s">
        <v>117</v>
      </c>
      <c r="D21" s="106" t="s">
        <v>197</v>
      </c>
    </row>
    <row r="22" spans="1:4" ht="18.95" x14ac:dyDescent="0.25">
      <c r="A22" s="116">
        <v>20</v>
      </c>
      <c r="B22" s="80" t="s">
        <v>26</v>
      </c>
      <c r="C22" s="58" t="s">
        <v>117</v>
      </c>
      <c r="D22" s="106" t="s">
        <v>197</v>
      </c>
    </row>
    <row r="23" spans="1:4" ht="18.95" x14ac:dyDescent="0.25">
      <c r="A23" s="116">
        <v>21</v>
      </c>
      <c r="B23" s="19" t="s">
        <v>34</v>
      </c>
      <c r="C23" s="58" t="s">
        <v>117</v>
      </c>
      <c r="D23" s="106" t="s">
        <v>197</v>
      </c>
    </row>
    <row r="24" spans="1:4" ht="18.95" x14ac:dyDescent="0.25">
      <c r="A24" s="116">
        <v>22</v>
      </c>
      <c r="B24" s="97" t="s">
        <v>8</v>
      </c>
      <c r="C24" s="58" t="s">
        <v>118</v>
      </c>
      <c r="D24" s="106" t="s">
        <v>197</v>
      </c>
    </row>
    <row r="25" spans="1:4" ht="18.95" x14ac:dyDescent="0.25">
      <c r="A25" s="116">
        <v>23</v>
      </c>
      <c r="B25" s="19" t="s">
        <v>120</v>
      </c>
      <c r="C25" s="58" t="s">
        <v>118</v>
      </c>
      <c r="D25" s="106" t="s">
        <v>197</v>
      </c>
    </row>
    <row r="26" spans="1:4" ht="18.95" x14ac:dyDescent="0.25">
      <c r="A26" s="116">
        <v>24</v>
      </c>
      <c r="B26" s="97" t="s">
        <v>5</v>
      </c>
      <c r="C26" s="58" t="s">
        <v>118</v>
      </c>
      <c r="D26" s="106" t="s">
        <v>197</v>
      </c>
    </row>
    <row r="27" spans="1:4" ht="18.95" x14ac:dyDescent="0.25">
      <c r="A27" s="116">
        <v>25</v>
      </c>
      <c r="B27" s="19" t="s">
        <v>142</v>
      </c>
      <c r="C27" s="58" t="s">
        <v>118</v>
      </c>
      <c r="D27" s="106" t="s">
        <v>197</v>
      </c>
    </row>
    <row r="28" spans="1:4" ht="18.95" x14ac:dyDescent="0.25">
      <c r="A28" s="116">
        <v>26</v>
      </c>
      <c r="B28" s="19" t="s">
        <v>18</v>
      </c>
      <c r="C28" s="58" t="s">
        <v>118</v>
      </c>
      <c r="D28" s="106" t="s">
        <v>197</v>
      </c>
    </row>
    <row r="29" spans="1:4" ht="18.95" x14ac:dyDescent="0.25">
      <c r="A29" s="116">
        <v>27</v>
      </c>
      <c r="B29" s="19" t="s">
        <v>132</v>
      </c>
      <c r="C29" s="58" t="s">
        <v>118</v>
      </c>
      <c r="D29" s="106" t="s">
        <v>197</v>
      </c>
    </row>
    <row r="30" spans="1:4" ht="18.95" x14ac:dyDescent="0.25">
      <c r="A30" s="116">
        <v>28</v>
      </c>
      <c r="B30" s="19" t="s">
        <v>129</v>
      </c>
      <c r="C30" s="58" t="s">
        <v>118</v>
      </c>
      <c r="D30" s="106" t="s">
        <v>197</v>
      </c>
    </row>
    <row r="31" spans="1:4" ht="18.95" x14ac:dyDescent="0.25">
      <c r="A31" s="116">
        <v>29</v>
      </c>
      <c r="B31" s="19" t="s">
        <v>146</v>
      </c>
      <c r="C31" s="58" t="s">
        <v>118</v>
      </c>
      <c r="D31" s="106" t="s">
        <v>197</v>
      </c>
    </row>
    <row r="32" spans="1:4" ht="18.95" x14ac:dyDescent="0.25">
      <c r="A32" s="116">
        <v>30</v>
      </c>
      <c r="B32" s="80" t="s">
        <v>35</v>
      </c>
      <c r="C32" s="58" t="s">
        <v>118</v>
      </c>
      <c r="D32" s="106" t="s">
        <v>197</v>
      </c>
    </row>
    <row r="33" spans="1:4" ht="18.95" x14ac:dyDescent="0.25">
      <c r="A33" s="116">
        <v>31</v>
      </c>
      <c r="B33" s="80" t="s">
        <v>39</v>
      </c>
      <c r="C33" s="58" t="s">
        <v>118</v>
      </c>
      <c r="D33" s="106" t="s">
        <v>197</v>
      </c>
    </row>
    <row r="34" spans="1:4" ht="18.95" x14ac:dyDescent="0.25">
      <c r="A34" s="116">
        <v>32</v>
      </c>
      <c r="B34" s="19" t="s">
        <v>147</v>
      </c>
      <c r="C34" s="58" t="s">
        <v>118</v>
      </c>
      <c r="D34" s="106" t="s">
        <v>197</v>
      </c>
    </row>
    <row r="35" spans="1:4" ht="18.95" x14ac:dyDescent="0.25">
      <c r="A35" s="116">
        <v>33</v>
      </c>
      <c r="B35" s="19" t="s">
        <v>135</v>
      </c>
      <c r="C35" s="58" t="s">
        <v>118</v>
      </c>
      <c r="D35" s="106" t="s">
        <v>197</v>
      </c>
    </row>
    <row r="36" spans="1:4" ht="18.95" x14ac:dyDescent="0.25">
      <c r="A36" s="116">
        <v>34</v>
      </c>
      <c r="B36" s="19" t="s">
        <v>58</v>
      </c>
      <c r="C36" s="58" t="s">
        <v>118</v>
      </c>
      <c r="D36" s="106" t="s">
        <v>197</v>
      </c>
    </row>
    <row r="37" spans="1:4" ht="18.95" x14ac:dyDescent="0.25">
      <c r="A37" s="116">
        <v>35</v>
      </c>
      <c r="B37" s="19" t="s">
        <v>56</v>
      </c>
      <c r="C37" s="58" t="s">
        <v>118</v>
      </c>
      <c r="D37" s="106" t="s">
        <v>197</v>
      </c>
    </row>
    <row r="38" spans="1:4" ht="18.95" x14ac:dyDescent="0.25">
      <c r="A38" s="116">
        <v>36</v>
      </c>
      <c r="B38" s="19" t="s">
        <v>40</v>
      </c>
      <c r="C38" s="58" t="s">
        <v>118</v>
      </c>
      <c r="D38" s="106" t="s">
        <v>197</v>
      </c>
    </row>
    <row r="39" spans="1:4" ht="18.95" x14ac:dyDescent="0.25">
      <c r="A39" s="116">
        <v>37</v>
      </c>
      <c r="B39" s="19" t="s">
        <v>110</v>
      </c>
      <c r="C39" s="58" t="s">
        <v>118</v>
      </c>
      <c r="D39" s="106" t="s">
        <v>197</v>
      </c>
    </row>
    <row r="40" spans="1:4" ht="18.95" x14ac:dyDescent="0.25">
      <c r="A40" s="116">
        <v>38</v>
      </c>
      <c r="B40" s="19" t="s">
        <v>75</v>
      </c>
      <c r="C40" s="58" t="s">
        <v>118</v>
      </c>
      <c r="D40" s="106" t="s">
        <v>197</v>
      </c>
    </row>
    <row r="41" spans="1:4" ht="18.95" x14ac:dyDescent="0.25">
      <c r="A41" s="116">
        <v>39</v>
      </c>
      <c r="B41" s="19" t="s">
        <v>141</v>
      </c>
      <c r="C41" s="58" t="s">
        <v>118</v>
      </c>
      <c r="D41" s="106" t="s">
        <v>197</v>
      </c>
    </row>
    <row r="42" spans="1:4" ht="18.95" x14ac:dyDescent="0.25">
      <c r="A42" s="116">
        <v>40</v>
      </c>
      <c r="B42" s="19" t="s">
        <v>124</v>
      </c>
      <c r="C42" s="58" t="s">
        <v>118</v>
      </c>
      <c r="D42" s="106" t="s">
        <v>197</v>
      </c>
    </row>
    <row r="43" spans="1:4" ht="18.95" x14ac:dyDescent="0.25">
      <c r="A43" s="116">
        <v>41</v>
      </c>
      <c r="B43" s="19" t="s">
        <v>21</v>
      </c>
      <c r="C43" s="58" t="s">
        <v>118</v>
      </c>
      <c r="D43" s="106" t="s">
        <v>197</v>
      </c>
    </row>
    <row r="44" spans="1:4" ht="18.95" x14ac:dyDescent="0.25">
      <c r="A44" s="116">
        <v>42</v>
      </c>
      <c r="B44" s="146" t="s">
        <v>111</v>
      </c>
      <c r="C44" s="58" t="s">
        <v>117</v>
      </c>
      <c r="D44" s="106" t="s">
        <v>131</v>
      </c>
    </row>
    <row r="45" spans="1:4" ht="18.95" x14ac:dyDescent="0.25">
      <c r="A45" s="116">
        <v>43</v>
      </c>
      <c r="B45" s="43" t="s">
        <v>11</v>
      </c>
      <c r="C45" s="58" t="s">
        <v>117</v>
      </c>
      <c r="D45" s="106" t="s">
        <v>131</v>
      </c>
    </row>
    <row r="46" spans="1:4" ht="18.95" x14ac:dyDescent="0.25">
      <c r="A46" s="116">
        <v>44</v>
      </c>
      <c r="B46" s="43" t="s">
        <v>14</v>
      </c>
      <c r="C46" s="58" t="s">
        <v>117</v>
      </c>
      <c r="D46" s="106" t="s">
        <v>131</v>
      </c>
    </row>
    <row r="47" spans="1:4" ht="18.95" x14ac:dyDescent="0.25">
      <c r="A47" s="116">
        <v>45</v>
      </c>
      <c r="B47" s="43" t="s">
        <v>28</v>
      </c>
      <c r="C47" s="58" t="s">
        <v>117</v>
      </c>
      <c r="D47" s="106" t="s">
        <v>131</v>
      </c>
    </row>
    <row r="48" spans="1:4" ht="18.95" x14ac:dyDescent="0.25">
      <c r="A48" s="116">
        <v>46</v>
      </c>
      <c r="B48" s="43" t="s">
        <v>10</v>
      </c>
      <c r="C48" s="58" t="s">
        <v>117</v>
      </c>
      <c r="D48" s="106" t="s">
        <v>131</v>
      </c>
    </row>
    <row r="49" spans="1:4" ht="18.95" x14ac:dyDescent="0.25">
      <c r="A49" s="116">
        <v>47</v>
      </c>
      <c r="B49" s="43" t="s">
        <v>30</v>
      </c>
      <c r="C49" s="58" t="s">
        <v>117</v>
      </c>
      <c r="D49" s="106" t="s">
        <v>131</v>
      </c>
    </row>
    <row r="50" spans="1:4" ht="18.95" x14ac:dyDescent="0.25">
      <c r="A50" s="116">
        <v>48</v>
      </c>
      <c r="B50" s="43" t="s">
        <v>24</v>
      </c>
      <c r="C50" s="58" t="s">
        <v>117</v>
      </c>
      <c r="D50" s="106" t="s">
        <v>131</v>
      </c>
    </row>
    <row r="51" spans="1:4" ht="18.95" x14ac:dyDescent="0.25">
      <c r="A51" s="116">
        <v>49</v>
      </c>
      <c r="B51" s="43" t="s">
        <v>90</v>
      </c>
      <c r="C51" s="58" t="s">
        <v>117</v>
      </c>
      <c r="D51" s="106" t="s">
        <v>131</v>
      </c>
    </row>
    <row r="52" spans="1:4" ht="18.95" x14ac:dyDescent="0.25">
      <c r="A52" s="116">
        <v>50</v>
      </c>
      <c r="B52" s="43" t="s">
        <v>16</v>
      </c>
      <c r="C52" s="58" t="s">
        <v>117</v>
      </c>
      <c r="D52" s="106" t="s">
        <v>131</v>
      </c>
    </row>
    <row r="53" spans="1:4" ht="18.95" x14ac:dyDescent="0.25">
      <c r="A53" s="116">
        <v>51</v>
      </c>
      <c r="B53" s="43" t="s">
        <v>9</v>
      </c>
      <c r="C53" s="58" t="s">
        <v>117</v>
      </c>
      <c r="D53" s="106" t="s">
        <v>131</v>
      </c>
    </row>
    <row r="54" spans="1:4" ht="18.95" x14ac:dyDescent="0.25">
      <c r="A54" s="116">
        <v>52</v>
      </c>
      <c r="B54" s="48" t="s">
        <v>70</v>
      </c>
      <c r="C54" s="58" t="s">
        <v>118</v>
      </c>
      <c r="D54" s="106" t="s">
        <v>131</v>
      </c>
    </row>
    <row r="55" spans="1:4" ht="18.95" x14ac:dyDescent="0.25">
      <c r="A55" s="116">
        <v>53</v>
      </c>
      <c r="B55" s="48" t="s">
        <v>99</v>
      </c>
      <c r="C55" s="58" t="s">
        <v>118</v>
      </c>
      <c r="D55" s="106" t="s">
        <v>131</v>
      </c>
    </row>
    <row r="56" spans="1:4" ht="18.95" x14ac:dyDescent="0.25">
      <c r="A56" s="116">
        <v>54</v>
      </c>
      <c r="B56" s="48" t="s">
        <v>84</v>
      </c>
      <c r="C56" s="58" t="s">
        <v>118</v>
      </c>
      <c r="D56" s="106" t="s">
        <v>131</v>
      </c>
    </row>
    <row r="57" spans="1:4" ht="18.95" x14ac:dyDescent="0.25">
      <c r="A57" s="116">
        <v>55</v>
      </c>
      <c r="B57" s="48" t="s">
        <v>140</v>
      </c>
      <c r="C57" s="58" t="s">
        <v>118</v>
      </c>
      <c r="D57" s="106" t="s">
        <v>131</v>
      </c>
    </row>
    <row r="58" spans="1:4" ht="18.95" x14ac:dyDescent="0.25">
      <c r="A58" s="116">
        <v>56</v>
      </c>
      <c r="B58" s="48" t="s">
        <v>4</v>
      </c>
      <c r="C58" s="58" t="s">
        <v>118</v>
      </c>
      <c r="D58" s="106" t="s">
        <v>131</v>
      </c>
    </row>
    <row r="59" spans="1:4" ht="18.75" x14ac:dyDescent="0.3">
      <c r="A59" s="116">
        <v>57</v>
      </c>
      <c r="B59" s="48" t="s">
        <v>125</v>
      </c>
      <c r="C59" s="58" t="s">
        <v>118</v>
      </c>
      <c r="D59" s="106" t="s">
        <v>131</v>
      </c>
    </row>
    <row r="60" spans="1:4" ht="18.75" x14ac:dyDescent="0.3">
      <c r="A60" s="116">
        <v>58</v>
      </c>
      <c r="B60" s="48" t="s">
        <v>157</v>
      </c>
      <c r="C60" s="58" t="s">
        <v>118</v>
      </c>
      <c r="D60" s="106" t="s">
        <v>131</v>
      </c>
    </row>
    <row r="61" spans="1:4" ht="18.75" x14ac:dyDescent="0.3">
      <c r="A61" s="116">
        <v>59</v>
      </c>
      <c r="B61" s="48" t="s">
        <v>123</v>
      </c>
      <c r="C61" s="58" t="s">
        <v>118</v>
      </c>
      <c r="D61" s="106" t="s">
        <v>131</v>
      </c>
    </row>
    <row r="62" spans="1:4" ht="18.75" x14ac:dyDescent="0.3">
      <c r="A62" s="116">
        <v>60</v>
      </c>
      <c r="B62" s="48" t="s">
        <v>7</v>
      </c>
      <c r="C62" s="58" t="s">
        <v>118</v>
      </c>
      <c r="D62" s="106" t="s">
        <v>131</v>
      </c>
    </row>
    <row r="63" spans="1:4" ht="18.75" x14ac:dyDescent="0.3">
      <c r="A63" s="116">
        <v>61</v>
      </c>
      <c r="B63" s="48" t="s">
        <v>41</v>
      </c>
      <c r="C63" s="58" t="s">
        <v>118</v>
      </c>
      <c r="D63" s="106" t="s">
        <v>131</v>
      </c>
    </row>
    <row r="64" spans="1:4" ht="18.75" x14ac:dyDescent="0.3">
      <c r="A64" s="116">
        <v>62</v>
      </c>
      <c r="B64" s="48" t="s">
        <v>64</v>
      </c>
      <c r="C64" s="58" t="s">
        <v>118</v>
      </c>
      <c r="D64" s="106" t="s">
        <v>131</v>
      </c>
    </row>
    <row r="65" spans="1:4" ht="18.75" x14ac:dyDescent="0.3">
      <c r="A65" s="116">
        <v>63</v>
      </c>
      <c r="B65" s="48" t="s">
        <v>6</v>
      </c>
      <c r="C65" s="58" t="s">
        <v>118</v>
      </c>
      <c r="D65" s="106" t="s">
        <v>131</v>
      </c>
    </row>
    <row r="66" spans="1:4" ht="18.75" x14ac:dyDescent="0.3">
      <c r="A66" s="116">
        <v>64</v>
      </c>
      <c r="B66" s="48" t="s">
        <v>139</v>
      </c>
      <c r="C66" s="58" t="s">
        <v>118</v>
      </c>
      <c r="D66" s="106" t="s">
        <v>131</v>
      </c>
    </row>
    <row r="67" spans="1:4" ht="18.75" x14ac:dyDescent="0.3">
      <c r="A67" s="116">
        <v>65</v>
      </c>
      <c r="B67" s="48" t="s">
        <v>2</v>
      </c>
      <c r="C67" s="58" t="s">
        <v>118</v>
      </c>
      <c r="D67" s="106" t="s">
        <v>131</v>
      </c>
    </row>
    <row r="68" spans="1:4" ht="18.75" x14ac:dyDescent="0.3">
      <c r="A68" s="116">
        <v>66</v>
      </c>
      <c r="B68" s="48" t="s">
        <v>66</v>
      </c>
      <c r="C68" s="58" t="s">
        <v>118</v>
      </c>
      <c r="D68" s="106" t="s">
        <v>131</v>
      </c>
    </row>
    <row r="69" spans="1:4" ht="18.75" x14ac:dyDescent="0.3">
      <c r="A69" s="116">
        <v>67</v>
      </c>
      <c r="B69" s="48" t="s">
        <v>3</v>
      </c>
      <c r="C69" s="58" t="s">
        <v>118</v>
      </c>
      <c r="D69" s="106" t="s">
        <v>131</v>
      </c>
    </row>
    <row r="70" spans="1:4" ht="18.75" x14ac:dyDescent="0.3">
      <c r="A70" s="116">
        <v>68</v>
      </c>
      <c r="B70" s="48" t="s">
        <v>82</v>
      </c>
      <c r="C70" s="58" t="s">
        <v>118</v>
      </c>
      <c r="D70" s="106" t="s">
        <v>131</v>
      </c>
    </row>
    <row r="71" spans="1:4" ht="18.75" x14ac:dyDescent="0.3">
      <c r="A71" s="116">
        <v>69</v>
      </c>
      <c r="B71" s="48" t="s">
        <v>69</v>
      </c>
      <c r="C71" s="58" t="s">
        <v>118</v>
      </c>
      <c r="D71" s="106" t="s">
        <v>131</v>
      </c>
    </row>
    <row r="72" spans="1:4" ht="18.75" x14ac:dyDescent="0.3">
      <c r="A72" s="116">
        <v>70</v>
      </c>
      <c r="B72" s="48" t="s">
        <v>112</v>
      </c>
      <c r="C72" s="58" t="s">
        <v>118</v>
      </c>
      <c r="D72" s="106" t="s">
        <v>131</v>
      </c>
    </row>
  </sheetData>
  <sortState ref="B3:D72">
    <sortCondition ref="D3:D72"/>
    <sortCondition ref="C3:C72"/>
  </sortState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opLeftCell="A11" zoomScale="120" zoomScaleNormal="120" workbookViewId="0">
      <selection activeCell="B42" sqref="B42"/>
    </sheetView>
  </sheetViews>
  <sheetFormatPr baseColWidth="10" defaultRowHeight="15" x14ac:dyDescent="0.25"/>
  <cols>
    <col min="1" max="1" width="4.7109375" customWidth="1"/>
    <col min="2" max="2" width="28.28515625" customWidth="1"/>
    <col min="3" max="3" width="13.140625" customWidth="1"/>
    <col min="4" max="4" width="9.85546875" customWidth="1"/>
    <col min="5" max="5" width="12.42578125" customWidth="1"/>
    <col min="6" max="6" width="19" customWidth="1"/>
    <col min="7" max="7" width="5.85546875" customWidth="1"/>
  </cols>
  <sheetData>
    <row r="2" spans="1:6" ht="18.95" x14ac:dyDescent="0.2">
      <c r="B2" s="61" t="s">
        <v>105</v>
      </c>
      <c r="C2" s="61" t="s">
        <v>121</v>
      </c>
      <c r="D2" s="61" t="s">
        <v>130</v>
      </c>
      <c r="E2" s="61" t="s">
        <v>198</v>
      </c>
      <c r="F2" s="61" t="s">
        <v>199</v>
      </c>
    </row>
    <row r="3" spans="1:6" ht="18.75" x14ac:dyDescent="0.3">
      <c r="A3" s="116">
        <v>1</v>
      </c>
      <c r="B3" s="80" t="s">
        <v>44</v>
      </c>
      <c r="C3" s="58" t="s">
        <v>117</v>
      </c>
      <c r="D3" s="106" t="s">
        <v>197</v>
      </c>
      <c r="E3" s="105">
        <v>1</v>
      </c>
      <c r="F3" s="147">
        <v>1</v>
      </c>
    </row>
    <row r="4" spans="1:6" ht="18.95" x14ac:dyDescent="0.25">
      <c r="A4" s="116">
        <v>2</v>
      </c>
      <c r="B4" s="80" t="s">
        <v>17</v>
      </c>
      <c r="C4" s="58" t="s">
        <v>117</v>
      </c>
      <c r="D4" s="106" t="s">
        <v>197</v>
      </c>
      <c r="E4" s="105">
        <v>1</v>
      </c>
      <c r="F4" s="147">
        <v>1</v>
      </c>
    </row>
    <row r="5" spans="1:6" ht="18.95" x14ac:dyDescent="0.25">
      <c r="A5" s="116">
        <v>3</v>
      </c>
      <c r="B5" s="80" t="s">
        <v>74</v>
      </c>
      <c r="C5" s="58" t="s">
        <v>117</v>
      </c>
      <c r="D5" s="106" t="s">
        <v>197</v>
      </c>
      <c r="E5" s="105">
        <v>1</v>
      </c>
      <c r="F5" s="147">
        <v>1</v>
      </c>
    </row>
    <row r="6" spans="1:6" ht="18.95" x14ac:dyDescent="0.25">
      <c r="A6" s="116">
        <v>4</v>
      </c>
      <c r="B6" s="80" t="s">
        <v>29</v>
      </c>
      <c r="C6" s="58" t="s">
        <v>117</v>
      </c>
      <c r="D6" s="106" t="s">
        <v>197</v>
      </c>
      <c r="E6" s="105">
        <v>1</v>
      </c>
      <c r="F6" s="147">
        <v>2</v>
      </c>
    </row>
    <row r="7" spans="1:6" ht="18.95" x14ac:dyDescent="0.25">
      <c r="A7" s="116">
        <v>5</v>
      </c>
      <c r="B7" s="80" t="s">
        <v>109</v>
      </c>
      <c r="C7" s="58" t="s">
        <v>117</v>
      </c>
      <c r="D7" s="106" t="s">
        <v>197</v>
      </c>
      <c r="E7" s="105">
        <v>1</v>
      </c>
      <c r="F7" s="147">
        <v>2</v>
      </c>
    </row>
    <row r="8" spans="1:6" ht="18.95" x14ac:dyDescent="0.25">
      <c r="A8" s="116">
        <v>6</v>
      </c>
      <c r="B8" s="80" t="s">
        <v>14</v>
      </c>
      <c r="C8" s="58" t="s">
        <v>117</v>
      </c>
      <c r="D8" s="106" t="s">
        <v>131</v>
      </c>
      <c r="E8" s="105">
        <v>1</v>
      </c>
      <c r="F8" s="147">
        <v>2</v>
      </c>
    </row>
    <row r="9" spans="1:6" ht="18.95" x14ac:dyDescent="0.25">
      <c r="A9" s="116">
        <v>7</v>
      </c>
      <c r="B9" s="80" t="s">
        <v>25</v>
      </c>
      <c r="C9" s="58" t="s">
        <v>117</v>
      </c>
      <c r="D9" s="106" t="s">
        <v>197</v>
      </c>
      <c r="E9" s="105">
        <v>1</v>
      </c>
      <c r="F9" s="147">
        <v>3</v>
      </c>
    </row>
    <row r="10" spans="1:6" ht="18.95" x14ac:dyDescent="0.25">
      <c r="A10" s="116">
        <v>8</v>
      </c>
      <c r="B10" s="149" t="s">
        <v>26</v>
      </c>
      <c r="C10" s="58" t="s">
        <v>117</v>
      </c>
      <c r="D10" s="106" t="s">
        <v>197</v>
      </c>
      <c r="E10" s="105">
        <v>1</v>
      </c>
      <c r="F10" s="147">
        <v>3</v>
      </c>
    </row>
    <row r="11" spans="1:6" ht="18.95" x14ac:dyDescent="0.25">
      <c r="A11" s="116">
        <v>9</v>
      </c>
      <c r="B11" s="80" t="s">
        <v>90</v>
      </c>
      <c r="C11" s="58" t="s">
        <v>117</v>
      </c>
      <c r="D11" s="106" t="s">
        <v>131</v>
      </c>
      <c r="E11" s="105">
        <v>1</v>
      </c>
      <c r="F11" s="147">
        <v>3</v>
      </c>
    </row>
    <row r="12" spans="1:6" ht="18.95" x14ac:dyDescent="0.25">
      <c r="A12" s="116">
        <v>10</v>
      </c>
      <c r="B12" s="80" t="s">
        <v>32</v>
      </c>
      <c r="C12" s="58" t="s">
        <v>117</v>
      </c>
      <c r="D12" s="106" t="s">
        <v>197</v>
      </c>
      <c r="E12" s="105">
        <v>1</v>
      </c>
      <c r="F12" s="147">
        <v>4</v>
      </c>
    </row>
    <row r="13" spans="1:6" ht="18.95" x14ac:dyDescent="0.25">
      <c r="A13" s="116">
        <v>11</v>
      </c>
      <c r="B13" s="80" t="s">
        <v>43</v>
      </c>
      <c r="C13" s="58" t="s">
        <v>117</v>
      </c>
      <c r="D13" s="106" t="s">
        <v>197</v>
      </c>
      <c r="E13" s="105">
        <v>1</v>
      </c>
      <c r="F13" s="147">
        <v>4</v>
      </c>
    </row>
    <row r="14" spans="1:6" ht="18.75" x14ac:dyDescent="0.3">
      <c r="A14" s="116">
        <v>12</v>
      </c>
      <c r="B14" s="80" t="s">
        <v>54</v>
      </c>
      <c r="C14" s="58" t="s">
        <v>117</v>
      </c>
      <c r="D14" s="106" t="s">
        <v>197</v>
      </c>
      <c r="E14" s="105">
        <v>1</v>
      </c>
      <c r="F14" s="147">
        <v>4</v>
      </c>
    </row>
    <row r="15" spans="1:6" ht="18.95" x14ac:dyDescent="0.25">
      <c r="A15" s="116">
        <v>13</v>
      </c>
      <c r="B15" s="80" t="s">
        <v>34</v>
      </c>
      <c r="C15" s="58" t="s">
        <v>117</v>
      </c>
      <c r="D15" s="106" t="s">
        <v>197</v>
      </c>
      <c r="E15" s="105">
        <v>1</v>
      </c>
      <c r="F15" s="147">
        <v>5</v>
      </c>
    </row>
    <row r="16" spans="1:6" ht="18.95" x14ac:dyDescent="0.25">
      <c r="A16" s="116">
        <v>14</v>
      </c>
      <c r="B16" s="97" t="s">
        <v>111</v>
      </c>
      <c r="C16" s="58" t="s">
        <v>117</v>
      </c>
      <c r="D16" s="106" t="s">
        <v>131</v>
      </c>
      <c r="E16" s="105">
        <v>1</v>
      </c>
      <c r="F16" s="147">
        <v>5</v>
      </c>
    </row>
    <row r="17" spans="1:6" ht="18.95" x14ac:dyDescent="0.25">
      <c r="A17" s="116">
        <v>15</v>
      </c>
      <c r="B17" s="80" t="s">
        <v>28</v>
      </c>
      <c r="C17" s="58" t="s">
        <v>117</v>
      </c>
      <c r="D17" s="106" t="s">
        <v>131</v>
      </c>
      <c r="E17" s="105">
        <v>1</v>
      </c>
      <c r="F17" s="147">
        <v>5</v>
      </c>
    </row>
    <row r="18" spans="1:6" ht="18.95" x14ac:dyDescent="0.25">
      <c r="A18" s="116">
        <v>16</v>
      </c>
      <c r="B18" s="80" t="s">
        <v>19</v>
      </c>
      <c r="C18" s="58" t="s">
        <v>117</v>
      </c>
      <c r="D18" s="106" t="s">
        <v>197</v>
      </c>
      <c r="E18" s="105">
        <v>1</v>
      </c>
      <c r="F18" s="147">
        <v>6</v>
      </c>
    </row>
    <row r="19" spans="1:6" ht="18.95" x14ac:dyDescent="0.25">
      <c r="A19" s="116">
        <v>17</v>
      </c>
      <c r="B19" s="80" t="s">
        <v>16</v>
      </c>
      <c r="C19" s="58" t="s">
        <v>117</v>
      </c>
      <c r="D19" s="106" t="s">
        <v>131</v>
      </c>
      <c r="E19" s="105">
        <v>1</v>
      </c>
      <c r="F19" s="147">
        <v>6</v>
      </c>
    </row>
    <row r="20" spans="1:6" ht="18.95" x14ac:dyDescent="0.25">
      <c r="A20" s="116">
        <v>18</v>
      </c>
      <c r="B20" s="80" t="s">
        <v>9</v>
      </c>
      <c r="C20" s="58" t="s">
        <v>117</v>
      </c>
      <c r="D20" s="106" t="s">
        <v>131</v>
      </c>
      <c r="E20" s="105">
        <v>1</v>
      </c>
      <c r="F20" s="147">
        <v>6</v>
      </c>
    </row>
    <row r="21" spans="1:6" ht="18.95" x14ac:dyDescent="0.25">
      <c r="A21" s="116">
        <v>1</v>
      </c>
      <c r="B21" s="97" t="s">
        <v>35</v>
      </c>
      <c r="C21" s="58" t="s">
        <v>118</v>
      </c>
      <c r="D21" s="106" t="s">
        <v>197</v>
      </c>
      <c r="E21" s="105">
        <v>1</v>
      </c>
      <c r="F21" s="147">
        <v>1</v>
      </c>
    </row>
    <row r="22" spans="1:6" ht="18.95" x14ac:dyDescent="0.25">
      <c r="A22" s="116">
        <v>2</v>
      </c>
      <c r="B22" s="97" t="s">
        <v>135</v>
      </c>
      <c r="C22" s="58" t="s">
        <v>118</v>
      </c>
      <c r="D22" s="106" t="s">
        <v>197</v>
      </c>
      <c r="E22" s="105">
        <v>1</v>
      </c>
      <c r="F22" s="147">
        <v>1</v>
      </c>
    </row>
    <row r="23" spans="1:6" ht="18.95" x14ac:dyDescent="0.25">
      <c r="A23" s="116">
        <v>3</v>
      </c>
      <c r="B23" s="97" t="s">
        <v>3</v>
      </c>
      <c r="C23" s="58" t="s">
        <v>118</v>
      </c>
      <c r="D23" s="106" t="s">
        <v>131</v>
      </c>
      <c r="E23" s="105">
        <v>1</v>
      </c>
      <c r="F23" s="147">
        <v>1</v>
      </c>
    </row>
    <row r="24" spans="1:6" ht="18.95" x14ac:dyDescent="0.25">
      <c r="A24" s="116">
        <v>4</v>
      </c>
      <c r="B24" s="97" t="s">
        <v>40</v>
      </c>
      <c r="C24" s="58" t="s">
        <v>118</v>
      </c>
      <c r="D24" s="106" t="s">
        <v>197</v>
      </c>
      <c r="E24" s="105">
        <v>1</v>
      </c>
      <c r="F24" s="147">
        <v>2</v>
      </c>
    </row>
    <row r="25" spans="1:6" ht="18.95" x14ac:dyDescent="0.25">
      <c r="A25" s="116">
        <v>5</v>
      </c>
      <c r="B25" s="97" t="s">
        <v>84</v>
      </c>
      <c r="C25" s="58" t="s">
        <v>118</v>
      </c>
      <c r="D25" s="106" t="s">
        <v>131</v>
      </c>
      <c r="E25" s="105">
        <v>1</v>
      </c>
      <c r="F25" s="147">
        <v>2</v>
      </c>
    </row>
    <row r="26" spans="1:6" ht="18.95" x14ac:dyDescent="0.25">
      <c r="A26" s="116">
        <v>6</v>
      </c>
      <c r="B26" s="97" t="s">
        <v>41</v>
      </c>
      <c r="C26" s="58" t="s">
        <v>118</v>
      </c>
      <c r="D26" s="106" t="s">
        <v>131</v>
      </c>
      <c r="E26" s="105">
        <v>1</v>
      </c>
      <c r="F26" s="147">
        <v>2</v>
      </c>
    </row>
    <row r="27" spans="1:6" ht="18.95" x14ac:dyDescent="0.25">
      <c r="A27" s="116">
        <v>7</v>
      </c>
      <c r="B27" s="97" t="s">
        <v>7</v>
      </c>
      <c r="C27" s="58" t="s">
        <v>118</v>
      </c>
      <c r="D27" s="106" t="s">
        <v>131</v>
      </c>
      <c r="E27" s="105">
        <v>1</v>
      </c>
      <c r="F27" s="147">
        <v>3</v>
      </c>
    </row>
    <row r="28" spans="1:6" ht="18.75" x14ac:dyDescent="0.3">
      <c r="A28" s="116">
        <v>8</v>
      </c>
      <c r="B28" s="97" t="s">
        <v>64</v>
      </c>
      <c r="C28" s="58" t="s">
        <v>118</v>
      </c>
      <c r="D28" s="106" t="s">
        <v>131</v>
      </c>
      <c r="E28" s="105">
        <v>1</v>
      </c>
      <c r="F28" s="147">
        <v>3</v>
      </c>
    </row>
    <row r="29" spans="1:6" ht="18.75" x14ac:dyDescent="0.3">
      <c r="A29" s="116">
        <v>9</v>
      </c>
      <c r="B29" s="97" t="s">
        <v>6</v>
      </c>
      <c r="C29" s="58" t="s">
        <v>118</v>
      </c>
      <c r="D29" s="106" t="s">
        <v>131</v>
      </c>
      <c r="E29" s="105">
        <v>1</v>
      </c>
      <c r="F29" s="147">
        <v>3</v>
      </c>
    </row>
    <row r="30" spans="1:6" ht="18.75" x14ac:dyDescent="0.3">
      <c r="A30" s="116">
        <v>10</v>
      </c>
      <c r="B30" s="97" t="s">
        <v>21</v>
      </c>
      <c r="C30" s="58" t="s">
        <v>118</v>
      </c>
      <c r="D30" s="106" t="s">
        <v>197</v>
      </c>
      <c r="E30" s="105">
        <v>1</v>
      </c>
      <c r="F30" s="147">
        <v>4</v>
      </c>
    </row>
    <row r="31" spans="1:6" ht="18.75" x14ac:dyDescent="0.3">
      <c r="A31" s="116">
        <v>11</v>
      </c>
      <c r="B31" s="97" t="s">
        <v>125</v>
      </c>
      <c r="C31" s="58" t="s">
        <v>118</v>
      </c>
      <c r="D31" s="106" t="s">
        <v>131</v>
      </c>
      <c r="E31" s="105">
        <v>1</v>
      </c>
      <c r="F31" s="147">
        <v>4</v>
      </c>
    </row>
    <row r="32" spans="1:6" ht="18.75" x14ac:dyDescent="0.3">
      <c r="A32" s="116">
        <v>12</v>
      </c>
      <c r="B32" s="97" t="s">
        <v>123</v>
      </c>
      <c r="C32" s="58" t="s">
        <v>118</v>
      </c>
      <c r="D32" s="106" t="s">
        <v>131</v>
      </c>
      <c r="E32" s="105">
        <v>1</v>
      </c>
      <c r="F32" s="147">
        <v>4</v>
      </c>
    </row>
    <row r="33" spans="1:6" ht="18.75" x14ac:dyDescent="0.3">
      <c r="A33" s="116">
        <v>13</v>
      </c>
      <c r="B33" s="97" t="s">
        <v>146</v>
      </c>
      <c r="C33" s="58" t="s">
        <v>118</v>
      </c>
      <c r="D33" s="106" t="s">
        <v>197</v>
      </c>
      <c r="E33" s="105">
        <v>1</v>
      </c>
      <c r="F33" s="147">
        <v>5</v>
      </c>
    </row>
    <row r="34" spans="1:6" ht="18.75" x14ac:dyDescent="0.3">
      <c r="A34" s="116">
        <v>14</v>
      </c>
      <c r="B34" s="97" t="s">
        <v>157</v>
      </c>
      <c r="C34" s="58" t="s">
        <v>118</v>
      </c>
      <c r="D34" s="106" t="s">
        <v>131</v>
      </c>
      <c r="E34" s="105">
        <v>1</v>
      </c>
      <c r="F34" s="147">
        <v>5</v>
      </c>
    </row>
    <row r="35" spans="1:6" ht="18.75" x14ac:dyDescent="0.3">
      <c r="A35" s="116">
        <v>15</v>
      </c>
      <c r="B35" s="97" t="s">
        <v>82</v>
      </c>
      <c r="C35" s="58" t="s">
        <v>118</v>
      </c>
      <c r="D35" s="106" t="s">
        <v>131</v>
      </c>
      <c r="E35" s="105">
        <v>1</v>
      </c>
      <c r="F35" s="147">
        <v>6</v>
      </c>
    </row>
    <row r="36" spans="1:6" ht="18.75" x14ac:dyDescent="0.3">
      <c r="A36" s="116">
        <v>16</v>
      </c>
      <c r="B36" s="97" t="s">
        <v>112</v>
      </c>
      <c r="C36" s="58" t="s">
        <v>118</v>
      </c>
      <c r="D36" s="106" t="s">
        <v>131</v>
      </c>
      <c r="E36" s="105">
        <v>1</v>
      </c>
      <c r="F36" s="147">
        <v>6</v>
      </c>
    </row>
    <row r="37" spans="1:6" ht="18.75" x14ac:dyDescent="0.3">
      <c r="A37" s="116">
        <v>10</v>
      </c>
      <c r="B37" s="43" t="s">
        <v>55</v>
      </c>
      <c r="C37" s="58" t="s">
        <v>117</v>
      </c>
      <c r="D37" s="106" t="s">
        <v>197</v>
      </c>
      <c r="E37" s="105">
        <v>1</v>
      </c>
      <c r="F37" s="148" t="s">
        <v>200</v>
      </c>
    </row>
    <row r="38" spans="1:6" ht="18.75" x14ac:dyDescent="0.3">
      <c r="A38" s="116">
        <v>4</v>
      </c>
      <c r="B38" s="48" t="s">
        <v>58</v>
      </c>
      <c r="C38" s="58" t="s">
        <v>118</v>
      </c>
      <c r="D38" s="106" t="s">
        <v>197</v>
      </c>
      <c r="E38" s="105">
        <v>1</v>
      </c>
      <c r="F38" s="148" t="s">
        <v>200</v>
      </c>
    </row>
  </sheetData>
  <sortState ref="B21:F36">
    <sortCondition ref="F21:F36"/>
  </sortState>
  <phoneticPr fontId="1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11" workbookViewId="0">
      <selection activeCell="E48" sqref="A2:E48"/>
    </sheetView>
  </sheetViews>
  <sheetFormatPr baseColWidth="10" defaultRowHeight="15" x14ac:dyDescent="0.25"/>
  <cols>
    <col min="2" max="2" width="25.85546875" customWidth="1"/>
    <col min="3" max="3" width="15.28515625" customWidth="1"/>
    <col min="7" max="7" width="6.28515625" customWidth="1"/>
    <col min="8" max="8" width="27.7109375" customWidth="1"/>
    <col min="9" max="9" width="7.140625" customWidth="1"/>
    <col min="10" max="10" width="27.28515625" customWidth="1"/>
    <col min="13" max="13" width="24.7109375" customWidth="1"/>
  </cols>
  <sheetData>
    <row r="1" spans="1:10" ht="24" x14ac:dyDescent="0.3">
      <c r="A1" s="230" t="s">
        <v>223</v>
      </c>
      <c r="B1" s="230"/>
      <c r="C1" s="230"/>
      <c r="D1" s="230"/>
    </row>
    <row r="2" spans="1:10" ht="18.95" x14ac:dyDescent="0.2">
      <c r="B2" s="61" t="s">
        <v>105</v>
      </c>
      <c r="C2" s="61" t="s">
        <v>121</v>
      </c>
      <c r="D2" s="61" t="s">
        <v>130</v>
      </c>
      <c r="E2" s="61" t="s">
        <v>198</v>
      </c>
    </row>
    <row r="3" spans="1:10" ht="18.95" x14ac:dyDescent="0.25">
      <c r="A3" s="165">
        <v>15</v>
      </c>
      <c r="B3" s="146" t="s">
        <v>111</v>
      </c>
      <c r="C3" s="58" t="s">
        <v>117</v>
      </c>
      <c r="D3" s="106" t="s">
        <v>131</v>
      </c>
      <c r="E3" s="160">
        <v>1</v>
      </c>
      <c r="G3" s="60">
        <v>1</v>
      </c>
      <c r="H3" s="162" t="s">
        <v>90</v>
      </c>
      <c r="I3" s="60">
        <v>13</v>
      </c>
      <c r="J3" s="80" t="s">
        <v>74</v>
      </c>
    </row>
    <row r="4" spans="1:10" ht="18.75" x14ac:dyDescent="0.3">
      <c r="A4" s="164">
        <v>9</v>
      </c>
      <c r="B4" s="146" t="s">
        <v>70</v>
      </c>
      <c r="C4" s="58" t="s">
        <v>118</v>
      </c>
      <c r="D4" s="106" t="s">
        <v>131</v>
      </c>
      <c r="E4" s="160">
        <v>1</v>
      </c>
      <c r="G4" s="60">
        <v>2</v>
      </c>
      <c r="H4" s="162" t="s">
        <v>9</v>
      </c>
      <c r="I4" s="60">
        <v>14</v>
      </c>
      <c r="J4" s="65" t="s">
        <v>44</v>
      </c>
    </row>
    <row r="5" spans="1:10" ht="18.95" x14ac:dyDescent="0.25">
      <c r="A5" s="165">
        <v>16</v>
      </c>
      <c r="B5" s="43" t="s">
        <v>11</v>
      </c>
      <c r="C5" s="58" t="s">
        <v>117</v>
      </c>
      <c r="D5" s="106" t="s">
        <v>131</v>
      </c>
      <c r="E5" s="160">
        <v>1</v>
      </c>
      <c r="G5" s="60">
        <v>3</v>
      </c>
      <c r="H5" s="162" t="s">
        <v>16</v>
      </c>
      <c r="I5" s="60">
        <v>15</v>
      </c>
      <c r="J5" s="80" t="s">
        <v>53</v>
      </c>
    </row>
    <row r="6" spans="1:10" ht="18.75" x14ac:dyDescent="0.3">
      <c r="A6" s="165">
        <v>1</v>
      </c>
      <c r="B6" s="65" t="s">
        <v>44</v>
      </c>
      <c r="C6" s="58" t="s">
        <v>117</v>
      </c>
      <c r="D6" s="106" t="s">
        <v>197</v>
      </c>
      <c r="E6" s="160">
        <v>1</v>
      </c>
      <c r="G6" s="60">
        <v>4</v>
      </c>
      <c r="H6" s="162" t="s">
        <v>28</v>
      </c>
      <c r="I6" s="60">
        <v>16</v>
      </c>
      <c r="J6" s="80" t="s">
        <v>26</v>
      </c>
    </row>
    <row r="7" spans="1:10" ht="18.95" x14ac:dyDescent="0.25">
      <c r="A7" s="164">
        <v>1</v>
      </c>
      <c r="B7" s="97" t="s">
        <v>5</v>
      </c>
      <c r="C7" s="58" t="s">
        <v>118</v>
      </c>
      <c r="D7" s="106" t="s">
        <v>197</v>
      </c>
      <c r="E7" s="160">
        <v>1</v>
      </c>
      <c r="G7" s="60">
        <v>5</v>
      </c>
      <c r="H7" s="162" t="s">
        <v>11</v>
      </c>
      <c r="I7" s="60">
        <v>17</v>
      </c>
      <c r="J7" s="80" t="s">
        <v>17</v>
      </c>
    </row>
    <row r="8" spans="1:10" ht="18.75" x14ac:dyDescent="0.3">
      <c r="A8" s="164">
        <v>10</v>
      </c>
      <c r="B8" s="146" t="s">
        <v>84</v>
      </c>
      <c r="C8" s="58" t="s">
        <v>118</v>
      </c>
      <c r="D8" s="106" t="s">
        <v>131</v>
      </c>
      <c r="E8" s="160">
        <v>1</v>
      </c>
      <c r="G8" s="60">
        <v>6</v>
      </c>
      <c r="H8" s="162" t="s">
        <v>30</v>
      </c>
      <c r="I8" s="60">
        <v>18</v>
      </c>
      <c r="J8" s="80" t="s">
        <v>54</v>
      </c>
    </row>
    <row r="9" spans="1:10" ht="18.95" x14ac:dyDescent="0.25">
      <c r="A9" s="165">
        <v>17</v>
      </c>
      <c r="B9" s="43" t="s">
        <v>14</v>
      </c>
      <c r="C9" s="58" t="s">
        <v>117</v>
      </c>
      <c r="D9" s="106" t="s">
        <v>131</v>
      </c>
      <c r="E9" s="160">
        <v>1</v>
      </c>
      <c r="G9" s="60">
        <v>7</v>
      </c>
      <c r="H9" s="162" t="s">
        <v>10</v>
      </c>
      <c r="I9" s="60">
        <v>19</v>
      </c>
      <c r="J9" s="80" t="s">
        <v>29</v>
      </c>
    </row>
    <row r="10" spans="1:10" ht="18.95" x14ac:dyDescent="0.25">
      <c r="A10" s="165">
        <v>18</v>
      </c>
      <c r="B10" s="43" t="s">
        <v>28</v>
      </c>
      <c r="C10" s="58" t="s">
        <v>117</v>
      </c>
      <c r="D10" s="106" t="s">
        <v>131</v>
      </c>
      <c r="E10" s="160">
        <v>1</v>
      </c>
      <c r="G10" s="60">
        <v>8</v>
      </c>
      <c r="H10" s="162" t="s">
        <v>24</v>
      </c>
      <c r="I10" s="60">
        <v>20</v>
      </c>
      <c r="J10" s="80" t="s">
        <v>25</v>
      </c>
    </row>
    <row r="11" spans="1:10" ht="18.95" x14ac:dyDescent="0.25">
      <c r="A11" s="164">
        <v>11</v>
      </c>
      <c r="B11" s="146" t="s">
        <v>4</v>
      </c>
      <c r="C11" s="58" t="s">
        <v>118</v>
      </c>
      <c r="D11" s="106" t="s">
        <v>131</v>
      </c>
      <c r="E11" s="160">
        <v>1</v>
      </c>
      <c r="G11" s="60">
        <v>9</v>
      </c>
      <c r="H11" s="162" t="s">
        <v>111</v>
      </c>
      <c r="I11" s="60">
        <v>21</v>
      </c>
      <c r="J11" s="80" t="s">
        <v>32</v>
      </c>
    </row>
    <row r="12" spans="1:10" ht="18.95" x14ac:dyDescent="0.25">
      <c r="A12" s="165">
        <v>2</v>
      </c>
      <c r="B12" s="80" t="s">
        <v>32</v>
      </c>
      <c r="C12" s="58" t="s">
        <v>117</v>
      </c>
      <c r="D12" s="106" t="s">
        <v>197</v>
      </c>
      <c r="E12" s="160">
        <v>1</v>
      </c>
      <c r="G12" s="60">
        <v>10</v>
      </c>
      <c r="H12" s="163" t="s">
        <v>14</v>
      </c>
      <c r="I12" s="60">
        <v>22</v>
      </c>
      <c r="J12" s="80" t="s">
        <v>34</v>
      </c>
    </row>
    <row r="13" spans="1:10" ht="18.95" x14ac:dyDescent="0.25">
      <c r="A13" s="164">
        <v>12</v>
      </c>
      <c r="B13" s="146" t="s">
        <v>125</v>
      </c>
      <c r="C13" s="58" t="s">
        <v>118</v>
      </c>
      <c r="D13" s="106" t="s">
        <v>131</v>
      </c>
      <c r="E13" s="160">
        <v>1</v>
      </c>
      <c r="G13" s="60">
        <v>11</v>
      </c>
      <c r="H13" s="80" t="s">
        <v>47</v>
      </c>
      <c r="I13" s="60">
        <v>23</v>
      </c>
      <c r="J13" s="80" t="s">
        <v>109</v>
      </c>
    </row>
    <row r="14" spans="1:10" ht="18.95" x14ac:dyDescent="0.25">
      <c r="A14" s="165">
        <v>3</v>
      </c>
      <c r="B14" s="80" t="s">
        <v>17</v>
      </c>
      <c r="C14" s="58" t="s">
        <v>117</v>
      </c>
      <c r="D14" s="106" t="s">
        <v>197</v>
      </c>
      <c r="E14" s="160">
        <v>1</v>
      </c>
      <c r="G14" s="60">
        <v>12</v>
      </c>
      <c r="H14" s="80" t="s">
        <v>19</v>
      </c>
      <c r="I14" s="60">
        <v>24</v>
      </c>
      <c r="J14" s="80" t="s">
        <v>55</v>
      </c>
    </row>
    <row r="15" spans="1:10" ht="18.95" x14ac:dyDescent="0.25">
      <c r="A15" s="165">
        <v>19</v>
      </c>
      <c r="B15" s="43" t="s">
        <v>10</v>
      </c>
      <c r="C15" s="58" t="s">
        <v>117</v>
      </c>
      <c r="D15" s="106" t="s">
        <v>131</v>
      </c>
      <c r="E15" s="160">
        <v>1</v>
      </c>
      <c r="G15" s="173">
        <v>13</v>
      </c>
      <c r="H15" s="169" t="s">
        <v>74</v>
      </c>
    </row>
    <row r="16" spans="1:10" ht="18.75" x14ac:dyDescent="0.3">
      <c r="A16" s="164">
        <v>13</v>
      </c>
      <c r="B16" s="146" t="s">
        <v>157</v>
      </c>
      <c r="C16" s="58" t="s">
        <v>118</v>
      </c>
      <c r="D16" s="106" t="s">
        <v>131</v>
      </c>
      <c r="E16" s="160">
        <v>1</v>
      </c>
      <c r="G16" s="173">
        <v>14</v>
      </c>
      <c r="H16" s="174" t="s">
        <v>44</v>
      </c>
    </row>
    <row r="17" spans="1:15" ht="18.95" x14ac:dyDescent="0.25">
      <c r="A17" s="164">
        <v>14</v>
      </c>
      <c r="B17" s="146" t="s">
        <v>123</v>
      </c>
      <c r="C17" s="58" t="s">
        <v>118</v>
      </c>
      <c r="D17" s="106" t="s">
        <v>131</v>
      </c>
      <c r="E17" s="160">
        <v>1</v>
      </c>
      <c r="G17" s="173">
        <v>15</v>
      </c>
      <c r="H17" s="169" t="s">
        <v>53</v>
      </c>
    </row>
    <row r="18" spans="1:15" ht="18.95" x14ac:dyDescent="0.25">
      <c r="A18" s="164">
        <v>2</v>
      </c>
      <c r="B18" s="80" t="s">
        <v>35</v>
      </c>
      <c r="C18" s="58" t="s">
        <v>118</v>
      </c>
      <c r="D18" s="106" t="s">
        <v>197</v>
      </c>
      <c r="E18" s="160">
        <v>1</v>
      </c>
      <c r="G18" s="173">
        <v>16</v>
      </c>
      <c r="H18" s="169" t="s">
        <v>26</v>
      </c>
    </row>
    <row r="19" spans="1:15" ht="18.95" x14ac:dyDescent="0.25">
      <c r="A19" s="164">
        <v>15</v>
      </c>
      <c r="B19" s="146" t="s">
        <v>7</v>
      </c>
      <c r="C19" s="58" t="s">
        <v>118</v>
      </c>
      <c r="D19" s="106" t="s">
        <v>131</v>
      </c>
      <c r="E19" s="160">
        <v>1</v>
      </c>
      <c r="G19" s="173">
        <v>17</v>
      </c>
      <c r="H19" s="169" t="s">
        <v>17</v>
      </c>
    </row>
    <row r="20" spans="1:15" ht="18.75" x14ac:dyDescent="0.3">
      <c r="A20" s="164">
        <v>16</v>
      </c>
      <c r="B20" s="146" t="s">
        <v>41</v>
      </c>
      <c r="C20" s="58" t="s">
        <v>118</v>
      </c>
      <c r="D20" s="106" t="s">
        <v>131</v>
      </c>
      <c r="E20" s="160">
        <v>1</v>
      </c>
      <c r="G20" s="173">
        <v>18</v>
      </c>
      <c r="H20" s="169" t="s">
        <v>54</v>
      </c>
    </row>
    <row r="21" spans="1:15" ht="18.95" x14ac:dyDescent="0.25">
      <c r="A21" s="165">
        <v>20</v>
      </c>
      <c r="B21" s="43" t="s">
        <v>30</v>
      </c>
      <c r="C21" s="58" t="s">
        <v>117</v>
      </c>
      <c r="D21" s="106" t="s">
        <v>131</v>
      </c>
      <c r="E21" s="160">
        <v>1</v>
      </c>
      <c r="G21" s="173">
        <v>19</v>
      </c>
      <c r="H21" s="169" t="s">
        <v>29</v>
      </c>
      <c r="M21" s="80" t="s">
        <v>20</v>
      </c>
      <c r="N21" s="161" t="s">
        <v>117</v>
      </c>
      <c r="O21" s="106" t="s">
        <v>197</v>
      </c>
    </row>
    <row r="22" spans="1:15" ht="18.95" x14ac:dyDescent="0.25">
      <c r="A22" s="164">
        <v>3</v>
      </c>
      <c r="B22" s="19" t="s">
        <v>147</v>
      </c>
      <c r="C22" s="58" t="s">
        <v>118</v>
      </c>
      <c r="D22" s="106" t="s">
        <v>197</v>
      </c>
      <c r="E22" s="160">
        <v>1</v>
      </c>
      <c r="G22" s="173">
        <v>20</v>
      </c>
      <c r="H22" s="169" t="s">
        <v>25</v>
      </c>
      <c r="M22" s="19" t="s">
        <v>132</v>
      </c>
      <c r="N22" s="58" t="s">
        <v>118</v>
      </c>
      <c r="O22" s="106" t="s">
        <v>197</v>
      </c>
    </row>
    <row r="23" spans="1:15" ht="18.95" x14ac:dyDescent="0.25">
      <c r="A23" s="165">
        <v>4</v>
      </c>
      <c r="B23" s="80" t="s">
        <v>29</v>
      </c>
      <c r="C23" s="58" t="s">
        <v>117</v>
      </c>
      <c r="D23" s="106" t="s">
        <v>197</v>
      </c>
      <c r="E23" s="160">
        <v>1</v>
      </c>
      <c r="G23" s="173">
        <v>21</v>
      </c>
      <c r="H23" s="169" t="s">
        <v>32</v>
      </c>
      <c r="M23" s="19" t="s">
        <v>56</v>
      </c>
      <c r="N23" s="58" t="s">
        <v>118</v>
      </c>
      <c r="O23" s="106" t="s">
        <v>197</v>
      </c>
    </row>
    <row r="24" spans="1:15" ht="18.95" x14ac:dyDescent="0.25">
      <c r="A24" s="165">
        <v>21</v>
      </c>
      <c r="B24" s="43" t="s">
        <v>24</v>
      </c>
      <c r="C24" s="58" t="s">
        <v>117</v>
      </c>
      <c r="D24" s="106" t="s">
        <v>131</v>
      </c>
      <c r="E24" s="160">
        <v>1</v>
      </c>
      <c r="G24" s="173">
        <v>22</v>
      </c>
      <c r="H24" s="169" t="s">
        <v>34</v>
      </c>
      <c r="M24" s="97" t="s">
        <v>8</v>
      </c>
      <c r="N24" s="58" t="s">
        <v>118</v>
      </c>
      <c r="O24" s="106" t="s">
        <v>197</v>
      </c>
    </row>
    <row r="25" spans="1:15" ht="18.95" x14ac:dyDescent="0.25">
      <c r="A25" s="164">
        <v>4</v>
      </c>
      <c r="B25" s="19" t="s">
        <v>135</v>
      </c>
      <c r="C25" s="58" t="s">
        <v>118</v>
      </c>
      <c r="D25" s="106" t="s">
        <v>197</v>
      </c>
      <c r="E25" s="160">
        <v>1</v>
      </c>
      <c r="F25" s="90"/>
      <c r="G25" s="173">
        <v>23</v>
      </c>
      <c r="H25" s="169" t="s">
        <v>109</v>
      </c>
      <c r="M25" s="19" t="s">
        <v>141</v>
      </c>
      <c r="N25" s="58" t="s">
        <v>118</v>
      </c>
      <c r="O25" s="106" t="s">
        <v>197</v>
      </c>
    </row>
    <row r="26" spans="1:15" ht="18.95" x14ac:dyDescent="0.25">
      <c r="A26" s="164">
        <v>5</v>
      </c>
      <c r="B26" s="19" t="s">
        <v>58</v>
      </c>
      <c r="C26" s="58" t="s">
        <v>118</v>
      </c>
      <c r="D26" s="106" t="s">
        <v>197</v>
      </c>
      <c r="E26" s="160">
        <v>1</v>
      </c>
      <c r="F26" s="90">
        <f>COUNTIF(E3:E26,1)</f>
        <v>24</v>
      </c>
      <c r="G26" s="173">
        <v>24</v>
      </c>
      <c r="H26" s="169" t="s">
        <v>55</v>
      </c>
      <c r="M26" s="19" t="s">
        <v>124</v>
      </c>
      <c r="N26" s="58" t="s">
        <v>118</v>
      </c>
      <c r="O26" s="106" t="s">
        <v>197</v>
      </c>
    </row>
    <row r="27" spans="1:15" ht="18.75" x14ac:dyDescent="0.3">
      <c r="A27" s="165">
        <v>5</v>
      </c>
      <c r="B27" s="80" t="s">
        <v>54</v>
      </c>
      <c r="C27" s="58" t="s">
        <v>117</v>
      </c>
      <c r="D27" s="106" t="s">
        <v>197</v>
      </c>
      <c r="E27" s="160">
        <v>1</v>
      </c>
      <c r="M27" s="48" t="s">
        <v>99</v>
      </c>
      <c r="N27" s="58" t="s">
        <v>118</v>
      </c>
      <c r="O27" s="106" t="s">
        <v>131</v>
      </c>
    </row>
    <row r="28" spans="1:15" ht="18.95" x14ac:dyDescent="0.25">
      <c r="A28" s="165">
        <v>22</v>
      </c>
      <c r="B28" s="43" t="s">
        <v>90</v>
      </c>
      <c r="C28" s="58" t="s">
        <v>117</v>
      </c>
      <c r="D28" s="106" t="s">
        <v>131</v>
      </c>
      <c r="E28" s="160">
        <v>1</v>
      </c>
      <c r="G28" s="88">
        <v>1</v>
      </c>
      <c r="H28" s="158" t="s">
        <v>84</v>
      </c>
      <c r="I28" s="89">
        <v>12</v>
      </c>
      <c r="J28" s="158" t="s">
        <v>69</v>
      </c>
      <c r="M28" s="48" t="s">
        <v>140</v>
      </c>
      <c r="N28" s="58" t="s">
        <v>118</v>
      </c>
      <c r="O28" s="106" t="s">
        <v>131</v>
      </c>
    </row>
    <row r="29" spans="1:15" ht="18.95" x14ac:dyDescent="0.25">
      <c r="A29" s="165">
        <v>6</v>
      </c>
      <c r="B29" s="80" t="s">
        <v>74</v>
      </c>
      <c r="C29" s="58" t="s">
        <v>117</v>
      </c>
      <c r="D29" s="106" t="s">
        <v>197</v>
      </c>
      <c r="E29" s="160">
        <v>1</v>
      </c>
      <c r="F29" s="90"/>
      <c r="G29" s="89">
        <v>2</v>
      </c>
      <c r="H29" s="159" t="s">
        <v>41</v>
      </c>
      <c r="I29" s="88">
        <v>13</v>
      </c>
      <c r="J29" s="158" t="s">
        <v>4</v>
      </c>
      <c r="M29" s="48" t="s">
        <v>139</v>
      </c>
      <c r="N29" s="58" t="s">
        <v>118</v>
      </c>
      <c r="O29" s="106" t="s">
        <v>131</v>
      </c>
    </row>
    <row r="30" spans="1:15" ht="18.95" x14ac:dyDescent="0.25">
      <c r="A30" s="164">
        <v>17</v>
      </c>
      <c r="B30" s="146" t="s">
        <v>6</v>
      </c>
      <c r="C30" s="58" t="s">
        <v>118</v>
      </c>
      <c r="D30" s="106" t="s">
        <v>131</v>
      </c>
      <c r="E30" s="160">
        <v>1</v>
      </c>
      <c r="G30" s="88">
        <v>3</v>
      </c>
      <c r="H30" s="159" t="s">
        <v>3</v>
      </c>
      <c r="I30" s="89">
        <v>14</v>
      </c>
      <c r="J30" s="159" t="s">
        <v>2</v>
      </c>
      <c r="M30" s="48" t="s">
        <v>66</v>
      </c>
      <c r="N30" s="58" t="s">
        <v>118</v>
      </c>
      <c r="O30" s="106" t="s">
        <v>131</v>
      </c>
    </row>
    <row r="31" spans="1:15" ht="18.75" x14ac:dyDescent="0.3">
      <c r="A31" s="164">
        <v>18</v>
      </c>
      <c r="B31" s="146" t="s">
        <v>2</v>
      </c>
      <c r="C31" s="58" t="s">
        <v>118</v>
      </c>
      <c r="D31" s="106" t="s">
        <v>131</v>
      </c>
      <c r="E31" s="160">
        <v>1</v>
      </c>
      <c r="G31" s="89">
        <v>4</v>
      </c>
      <c r="H31" s="159" t="s">
        <v>7</v>
      </c>
      <c r="I31" s="88">
        <v>15</v>
      </c>
      <c r="J31" s="19" t="s">
        <v>110</v>
      </c>
    </row>
    <row r="32" spans="1:15" ht="18.75" x14ac:dyDescent="0.3">
      <c r="A32" s="165">
        <v>7</v>
      </c>
      <c r="B32" s="80" t="s">
        <v>53</v>
      </c>
      <c r="C32" s="58" t="s">
        <v>117</v>
      </c>
      <c r="D32" s="106" t="s">
        <v>197</v>
      </c>
      <c r="E32" s="160">
        <v>1</v>
      </c>
      <c r="G32" s="88">
        <v>5</v>
      </c>
      <c r="H32" s="159" t="s">
        <v>157</v>
      </c>
      <c r="I32" s="89">
        <v>16</v>
      </c>
      <c r="J32" s="80" t="s">
        <v>35</v>
      </c>
    </row>
    <row r="33" spans="1:10" ht="18.75" x14ac:dyDescent="0.3">
      <c r="A33" s="165">
        <v>23</v>
      </c>
      <c r="B33" s="43" t="s">
        <v>16</v>
      </c>
      <c r="C33" s="58" t="s">
        <v>117</v>
      </c>
      <c r="D33" s="106" t="s">
        <v>131</v>
      </c>
      <c r="E33" s="160">
        <v>1</v>
      </c>
      <c r="G33" s="89">
        <v>6</v>
      </c>
      <c r="H33" s="159" t="s">
        <v>123</v>
      </c>
      <c r="I33" s="88">
        <v>17</v>
      </c>
      <c r="J33" s="19" t="s">
        <v>147</v>
      </c>
    </row>
    <row r="34" spans="1:10" ht="18.75" x14ac:dyDescent="0.3">
      <c r="A34" s="164">
        <v>6</v>
      </c>
      <c r="B34" s="19" t="s">
        <v>40</v>
      </c>
      <c r="C34" s="58" t="s">
        <v>118</v>
      </c>
      <c r="D34" s="106" t="s">
        <v>197</v>
      </c>
      <c r="E34" s="160">
        <v>1</v>
      </c>
      <c r="G34" s="88">
        <v>7</v>
      </c>
      <c r="H34" s="159" t="s">
        <v>6</v>
      </c>
      <c r="I34" s="89">
        <v>18</v>
      </c>
      <c r="J34" s="19" t="s">
        <v>21</v>
      </c>
    </row>
    <row r="35" spans="1:10" ht="18.75" x14ac:dyDescent="0.3">
      <c r="A35" s="165">
        <v>8</v>
      </c>
      <c r="B35" s="19" t="s">
        <v>34</v>
      </c>
      <c r="C35" s="58" t="s">
        <v>117</v>
      </c>
      <c r="D35" s="106" t="s">
        <v>197</v>
      </c>
      <c r="E35" s="160">
        <v>1</v>
      </c>
      <c r="F35" s="90"/>
      <c r="G35" s="89">
        <v>8</v>
      </c>
      <c r="H35" s="159" t="s">
        <v>70</v>
      </c>
      <c r="I35" s="88">
        <v>19</v>
      </c>
      <c r="J35" s="20" t="s">
        <v>135</v>
      </c>
    </row>
    <row r="36" spans="1:10" ht="18.75" x14ac:dyDescent="0.3">
      <c r="A36" s="165">
        <v>9</v>
      </c>
      <c r="B36" s="80" t="s">
        <v>47</v>
      </c>
      <c r="C36" s="58" t="s">
        <v>117</v>
      </c>
      <c r="D36" s="106" t="s">
        <v>197</v>
      </c>
      <c r="E36" s="160">
        <v>1</v>
      </c>
      <c r="G36" s="88">
        <v>9</v>
      </c>
      <c r="H36" s="159" t="s">
        <v>125</v>
      </c>
      <c r="I36" s="89">
        <v>20</v>
      </c>
      <c r="J36" s="97" t="s">
        <v>5</v>
      </c>
    </row>
    <row r="37" spans="1:10" ht="18.75" x14ac:dyDescent="0.3">
      <c r="A37" s="164">
        <v>7</v>
      </c>
      <c r="B37" s="19" t="s">
        <v>110</v>
      </c>
      <c r="C37" s="58" t="s">
        <v>118</v>
      </c>
      <c r="D37" s="106" t="s">
        <v>197</v>
      </c>
      <c r="E37" s="160">
        <v>1</v>
      </c>
      <c r="G37" s="89">
        <v>10</v>
      </c>
      <c r="H37" s="159" t="s">
        <v>112</v>
      </c>
      <c r="I37" s="88">
        <v>21</v>
      </c>
      <c r="J37" s="19" t="s">
        <v>40</v>
      </c>
    </row>
    <row r="38" spans="1:10" ht="18.75" x14ac:dyDescent="0.3">
      <c r="A38" s="164">
        <v>19</v>
      </c>
      <c r="B38" s="146" t="s">
        <v>3</v>
      </c>
      <c r="C38" s="58" t="s">
        <v>118</v>
      </c>
      <c r="D38" s="106" t="s">
        <v>131</v>
      </c>
      <c r="E38" s="160">
        <v>1</v>
      </c>
      <c r="G38" s="88">
        <v>11</v>
      </c>
      <c r="H38" s="158" t="s">
        <v>82</v>
      </c>
      <c r="I38" s="89">
        <v>22</v>
      </c>
      <c r="J38" s="19" t="s">
        <v>58</v>
      </c>
    </row>
    <row r="39" spans="1:10" ht="18.75" x14ac:dyDescent="0.3">
      <c r="A39" s="165">
        <v>10</v>
      </c>
      <c r="B39" s="80" t="s">
        <v>25</v>
      </c>
      <c r="C39" s="58" t="s">
        <v>117</v>
      </c>
      <c r="D39" s="106" t="s">
        <v>197</v>
      </c>
      <c r="E39" s="160">
        <v>1</v>
      </c>
      <c r="G39" s="166">
        <v>12</v>
      </c>
      <c r="H39" s="172" t="s">
        <v>69</v>
      </c>
    </row>
    <row r="40" spans="1:10" ht="18.75" x14ac:dyDescent="0.3">
      <c r="A40" s="164">
        <v>20</v>
      </c>
      <c r="B40" s="146" t="s">
        <v>82</v>
      </c>
      <c r="C40" s="58" t="s">
        <v>118</v>
      </c>
      <c r="D40" s="106" t="s">
        <v>131</v>
      </c>
      <c r="E40" s="160">
        <v>1</v>
      </c>
      <c r="G40" s="167">
        <v>13</v>
      </c>
      <c r="H40" s="172" t="s">
        <v>4</v>
      </c>
    </row>
    <row r="41" spans="1:10" ht="18.75" x14ac:dyDescent="0.3">
      <c r="A41" s="165">
        <v>11</v>
      </c>
      <c r="B41" s="80" t="s">
        <v>109</v>
      </c>
      <c r="C41" s="58" t="s">
        <v>117</v>
      </c>
      <c r="D41" s="106" t="s">
        <v>197</v>
      </c>
      <c r="E41" s="160">
        <v>1</v>
      </c>
      <c r="G41" s="166">
        <v>14</v>
      </c>
      <c r="H41" s="171" t="s">
        <v>2</v>
      </c>
    </row>
    <row r="42" spans="1:10" ht="18.75" x14ac:dyDescent="0.3">
      <c r="A42" s="165">
        <v>12</v>
      </c>
      <c r="B42" s="80" t="s">
        <v>19</v>
      </c>
      <c r="C42" s="58" t="s">
        <v>117</v>
      </c>
      <c r="D42" s="106" t="s">
        <v>197</v>
      </c>
      <c r="E42" s="160">
        <v>1</v>
      </c>
      <c r="G42" s="167">
        <v>15</v>
      </c>
      <c r="H42" s="168" t="s">
        <v>110</v>
      </c>
    </row>
    <row r="43" spans="1:10" ht="18.75" x14ac:dyDescent="0.3">
      <c r="A43" s="165">
        <v>24</v>
      </c>
      <c r="B43" s="43" t="s">
        <v>9</v>
      </c>
      <c r="C43" s="58" t="s">
        <v>117</v>
      </c>
      <c r="D43" s="106" t="s">
        <v>131</v>
      </c>
      <c r="E43" s="160">
        <v>1</v>
      </c>
      <c r="F43" s="90"/>
      <c r="G43" s="166">
        <v>16</v>
      </c>
      <c r="H43" s="169" t="s">
        <v>35</v>
      </c>
    </row>
    <row r="44" spans="1:10" ht="18.75" x14ac:dyDescent="0.3">
      <c r="A44" s="164">
        <v>21</v>
      </c>
      <c r="B44" s="146" t="s">
        <v>69</v>
      </c>
      <c r="C44" s="58" t="s">
        <v>118</v>
      </c>
      <c r="D44" s="106" t="s">
        <v>131</v>
      </c>
      <c r="E44" s="160">
        <v>1</v>
      </c>
      <c r="G44" s="167">
        <v>17</v>
      </c>
      <c r="H44" s="168" t="s">
        <v>147</v>
      </c>
    </row>
    <row r="45" spans="1:10" ht="18.75" x14ac:dyDescent="0.3">
      <c r="A45" s="165">
        <v>13</v>
      </c>
      <c r="B45" s="80" t="s">
        <v>55</v>
      </c>
      <c r="C45" s="58" t="s">
        <v>117</v>
      </c>
      <c r="D45" s="106" t="s">
        <v>197</v>
      </c>
      <c r="E45" s="160">
        <v>1</v>
      </c>
      <c r="F45" s="90"/>
      <c r="G45" s="166">
        <v>18</v>
      </c>
      <c r="H45" s="168" t="s">
        <v>21</v>
      </c>
    </row>
    <row r="46" spans="1:10" ht="18.75" x14ac:dyDescent="0.3">
      <c r="A46" s="164">
        <v>22</v>
      </c>
      <c r="B46" s="146" t="s">
        <v>112</v>
      </c>
      <c r="C46" s="58" t="s">
        <v>118</v>
      </c>
      <c r="D46" s="106" t="s">
        <v>131</v>
      </c>
      <c r="E46" s="160">
        <v>1</v>
      </c>
      <c r="F46" s="90"/>
      <c r="G46" s="167">
        <v>19</v>
      </c>
      <c r="H46" s="170" t="s">
        <v>135</v>
      </c>
    </row>
    <row r="47" spans="1:10" ht="18.75" x14ac:dyDescent="0.3">
      <c r="A47" s="164">
        <v>8</v>
      </c>
      <c r="B47" s="19" t="s">
        <v>21</v>
      </c>
      <c r="C47" s="58" t="s">
        <v>118</v>
      </c>
      <c r="D47" s="106" t="s">
        <v>197</v>
      </c>
      <c r="E47" s="160">
        <v>1</v>
      </c>
      <c r="G47" s="166">
        <v>20</v>
      </c>
      <c r="H47" s="171" t="s">
        <v>5</v>
      </c>
    </row>
    <row r="48" spans="1:10" ht="18.75" x14ac:dyDescent="0.3">
      <c r="A48" s="165">
        <v>14</v>
      </c>
      <c r="B48" s="80" t="s">
        <v>26</v>
      </c>
      <c r="C48" s="58" t="s">
        <v>117</v>
      </c>
      <c r="D48" s="106" t="s">
        <v>197</v>
      </c>
      <c r="E48" s="160">
        <v>1</v>
      </c>
      <c r="F48" s="90">
        <f>COUNTIF(E27:E48,1)</f>
        <v>22</v>
      </c>
      <c r="G48" s="166">
        <v>21</v>
      </c>
      <c r="H48" s="171" t="s">
        <v>40</v>
      </c>
    </row>
    <row r="49" spans="3:6" ht="18.75" x14ac:dyDescent="0.3">
      <c r="C49" s="58" t="s">
        <v>224</v>
      </c>
      <c r="D49" s="58">
        <f>COUNTIF(D3:D48,"SOCIO")</f>
        <v>24</v>
      </c>
      <c r="E49" s="90">
        <f>COUNTIF(E3:E48,1)</f>
        <v>46</v>
      </c>
    </row>
    <row r="50" spans="3:6" ht="18.75" x14ac:dyDescent="0.3">
      <c r="E50" s="90" t="s">
        <v>12</v>
      </c>
    </row>
    <row r="58" spans="3:6" ht="18.75" x14ac:dyDescent="0.3">
      <c r="F58" s="90"/>
    </row>
  </sheetData>
  <sortState ref="A3:E48">
    <sortCondition ref="B3:B48"/>
  </sortState>
  <mergeCells count="1">
    <mergeCell ref="A1:D1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topLeftCell="A16" zoomScale="80" zoomScaleNormal="80" workbookViewId="0">
      <selection activeCell="Q34" sqref="Q34"/>
    </sheetView>
  </sheetViews>
  <sheetFormatPr baseColWidth="10" defaultRowHeight="15" x14ac:dyDescent="0.25"/>
  <cols>
    <col min="2" max="2" width="29.140625" customWidth="1"/>
    <col min="6" max="10" width="0" hidden="1" customWidth="1"/>
    <col min="14" max="14" width="28.85546875" customWidth="1"/>
  </cols>
  <sheetData>
    <row r="1" spans="1:20" ht="45.95" thickBot="1" x14ac:dyDescent="0.25">
      <c r="A1" s="24" t="s">
        <v>0</v>
      </c>
      <c r="B1" s="25" t="s">
        <v>1</v>
      </c>
      <c r="C1" s="26" t="s">
        <v>79</v>
      </c>
      <c r="D1" s="26" t="s">
        <v>63</v>
      </c>
      <c r="E1" s="26" t="s">
        <v>83</v>
      </c>
      <c r="F1" s="26" t="s">
        <v>36</v>
      </c>
      <c r="G1" s="26" t="s">
        <v>42</v>
      </c>
      <c r="H1" s="27" t="s">
        <v>50</v>
      </c>
      <c r="I1" s="26" t="s">
        <v>57</v>
      </c>
      <c r="J1" s="27" t="s">
        <v>51</v>
      </c>
      <c r="K1" s="10" t="s">
        <v>12</v>
      </c>
      <c r="L1" s="4" t="s">
        <v>61</v>
      </c>
      <c r="N1" s="1" t="s">
        <v>1</v>
      </c>
      <c r="O1" s="33" t="s">
        <v>79</v>
      </c>
      <c r="P1" s="35" t="s">
        <v>48</v>
      </c>
      <c r="Q1" s="44" t="s">
        <v>49</v>
      </c>
      <c r="R1" s="40" t="s">
        <v>59</v>
      </c>
      <c r="S1" s="3" t="s">
        <v>60</v>
      </c>
      <c r="T1" s="3" t="s">
        <v>62</v>
      </c>
    </row>
    <row r="2" spans="1:20" ht="20.100000000000001" x14ac:dyDescent="0.2">
      <c r="A2" s="31">
        <v>1</v>
      </c>
      <c r="B2" s="42" t="s">
        <v>13</v>
      </c>
      <c r="C2" s="47">
        <v>80</v>
      </c>
      <c r="D2" s="34">
        <v>290</v>
      </c>
      <c r="E2" s="47">
        <v>240</v>
      </c>
      <c r="F2" s="47"/>
      <c r="G2" s="47"/>
      <c r="H2" s="47"/>
      <c r="I2" s="47"/>
      <c r="J2" s="47"/>
      <c r="K2" s="30">
        <f t="shared" ref="K2:K31" si="0">SUM(C2:J2)</f>
        <v>610</v>
      </c>
      <c r="L2" s="23">
        <f t="shared" ref="L2:L31" si="1">COUNT(C2:J2)</f>
        <v>3</v>
      </c>
      <c r="N2" s="48" t="s">
        <v>11</v>
      </c>
      <c r="O2" s="15">
        <v>112</v>
      </c>
      <c r="P2" s="15">
        <v>150</v>
      </c>
      <c r="Q2" s="15">
        <v>230</v>
      </c>
      <c r="R2" s="15">
        <v>210</v>
      </c>
      <c r="S2" s="15"/>
      <c r="T2" s="16">
        <f t="shared" ref="T2:T21" si="2">SUM(O2:S2)</f>
        <v>702</v>
      </c>
    </row>
    <row r="3" spans="1:20" ht="20.100000000000001" x14ac:dyDescent="0.2">
      <c r="A3" s="31">
        <v>2</v>
      </c>
      <c r="B3" s="48" t="s">
        <v>11</v>
      </c>
      <c r="C3" s="15">
        <v>112</v>
      </c>
      <c r="D3" s="15">
        <v>230</v>
      </c>
      <c r="E3" s="15">
        <v>210</v>
      </c>
      <c r="F3" s="38"/>
      <c r="G3" s="38"/>
      <c r="H3" s="38"/>
      <c r="I3" s="38"/>
      <c r="J3" s="38"/>
      <c r="K3" s="30">
        <f t="shared" si="0"/>
        <v>552</v>
      </c>
      <c r="L3" s="23">
        <f t="shared" si="1"/>
        <v>3</v>
      </c>
      <c r="N3" s="48" t="s">
        <v>26</v>
      </c>
      <c r="O3" s="15">
        <v>24</v>
      </c>
      <c r="P3" s="15">
        <v>240</v>
      </c>
      <c r="Q3" s="45">
        <v>150</v>
      </c>
      <c r="R3" s="15">
        <v>220</v>
      </c>
      <c r="S3" s="15"/>
      <c r="T3" s="17">
        <f t="shared" si="2"/>
        <v>634</v>
      </c>
    </row>
    <row r="4" spans="1:20" ht="20.100000000000001" x14ac:dyDescent="0.2">
      <c r="A4" s="31">
        <v>3</v>
      </c>
      <c r="B4" s="42" t="s">
        <v>16</v>
      </c>
      <c r="C4" s="47">
        <v>96</v>
      </c>
      <c r="D4" s="47">
        <v>190</v>
      </c>
      <c r="E4" s="47">
        <v>230</v>
      </c>
      <c r="F4" s="47"/>
      <c r="G4" s="47"/>
      <c r="H4" s="47"/>
      <c r="I4" s="47"/>
      <c r="J4" s="47"/>
      <c r="K4" s="30">
        <f t="shared" si="0"/>
        <v>516</v>
      </c>
      <c r="L4" s="23">
        <f t="shared" si="1"/>
        <v>3</v>
      </c>
      <c r="N4" s="48" t="s">
        <v>8</v>
      </c>
      <c r="O4" s="15">
        <v>64</v>
      </c>
      <c r="P4" s="15">
        <v>280</v>
      </c>
      <c r="Q4" s="15"/>
      <c r="R4" s="15">
        <v>185</v>
      </c>
      <c r="S4" s="15"/>
      <c r="T4" s="17">
        <f t="shared" si="2"/>
        <v>529</v>
      </c>
    </row>
    <row r="5" spans="1:20" ht="20.100000000000001" x14ac:dyDescent="0.2">
      <c r="A5" s="31">
        <v>4</v>
      </c>
      <c r="B5" s="42" t="s">
        <v>30</v>
      </c>
      <c r="C5" s="47">
        <v>64</v>
      </c>
      <c r="D5" s="47">
        <v>220</v>
      </c>
      <c r="E5" s="47">
        <v>170</v>
      </c>
      <c r="F5" s="47"/>
      <c r="G5" s="47"/>
      <c r="H5" s="47"/>
      <c r="I5" s="47"/>
      <c r="J5" s="47"/>
      <c r="K5" s="30">
        <f t="shared" si="0"/>
        <v>454</v>
      </c>
      <c r="L5" s="23">
        <f t="shared" si="1"/>
        <v>3</v>
      </c>
      <c r="N5" s="48" t="s">
        <v>41</v>
      </c>
      <c r="O5" s="15">
        <v>80</v>
      </c>
      <c r="P5" s="15">
        <v>250</v>
      </c>
      <c r="Q5" s="15">
        <v>30</v>
      </c>
      <c r="R5" s="15">
        <v>160</v>
      </c>
      <c r="S5" s="15"/>
      <c r="T5" s="17">
        <f t="shared" si="2"/>
        <v>520</v>
      </c>
    </row>
    <row r="6" spans="1:20" ht="20.25" x14ac:dyDescent="0.25">
      <c r="A6" s="31">
        <v>5</v>
      </c>
      <c r="B6" s="43" t="s">
        <v>44</v>
      </c>
      <c r="C6" s="12">
        <v>104</v>
      </c>
      <c r="D6" s="12">
        <v>80</v>
      </c>
      <c r="E6" s="47">
        <v>235</v>
      </c>
      <c r="F6" s="29"/>
      <c r="G6" s="29"/>
      <c r="H6" s="29"/>
      <c r="I6" s="29"/>
      <c r="J6" s="29"/>
      <c r="K6" s="30">
        <f t="shared" si="0"/>
        <v>419</v>
      </c>
      <c r="L6" s="23">
        <f t="shared" si="1"/>
        <v>3</v>
      </c>
      <c r="N6" s="48" t="s">
        <v>6</v>
      </c>
      <c r="O6" s="15">
        <v>80</v>
      </c>
      <c r="P6" s="15">
        <v>260</v>
      </c>
      <c r="Q6" s="15">
        <v>20</v>
      </c>
      <c r="R6" s="15">
        <v>95</v>
      </c>
      <c r="S6" s="15"/>
      <c r="T6" s="17">
        <f t="shared" si="2"/>
        <v>455</v>
      </c>
    </row>
    <row r="7" spans="1:20" ht="20.100000000000001" x14ac:dyDescent="0.2">
      <c r="A7" s="31">
        <v>6</v>
      </c>
      <c r="B7" s="42" t="s">
        <v>28</v>
      </c>
      <c r="C7" s="47">
        <v>100</v>
      </c>
      <c r="D7" s="47">
        <v>160</v>
      </c>
      <c r="E7" s="47">
        <v>155</v>
      </c>
      <c r="F7" s="47"/>
      <c r="G7" s="47"/>
      <c r="H7" s="47"/>
      <c r="I7" s="47"/>
      <c r="J7" s="47"/>
      <c r="K7" s="30">
        <f t="shared" si="0"/>
        <v>415</v>
      </c>
      <c r="L7" s="23">
        <f t="shared" si="1"/>
        <v>3</v>
      </c>
      <c r="N7" s="48" t="s">
        <v>80</v>
      </c>
      <c r="O7" s="15">
        <v>96</v>
      </c>
      <c r="P7" s="15">
        <v>270</v>
      </c>
      <c r="Q7" s="15"/>
      <c r="R7" s="15">
        <v>85</v>
      </c>
      <c r="S7" s="15"/>
      <c r="T7" s="17">
        <f t="shared" si="2"/>
        <v>451</v>
      </c>
    </row>
    <row r="8" spans="1:20" ht="20.100000000000001" x14ac:dyDescent="0.2">
      <c r="A8" s="31">
        <v>7</v>
      </c>
      <c r="B8" s="42" t="s">
        <v>10</v>
      </c>
      <c r="C8" s="47">
        <v>112</v>
      </c>
      <c r="D8" s="47">
        <v>120</v>
      </c>
      <c r="E8" s="47">
        <v>180</v>
      </c>
      <c r="F8" s="47"/>
      <c r="G8" s="47"/>
      <c r="H8" s="47"/>
      <c r="I8" s="47"/>
      <c r="J8" s="47"/>
      <c r="K8" s="30">
        <f t="shared" si="0"/>
        <v>412</v>
      </c>
      <c r="L8" s="23">
        <f t="shared" si="1"/>
        <v>3</v>
      </c>
      <c r="N8" s="48" t="s">
        <v>3</v>
      </c>
      <c r="O8" s="15">
        <v>80</v>
      </c>
      <c r="P8" s="15">
        <v>220</v>
      </c>
      <c r="Q8" s="15"/>
      <c r="R8" s="15">
        <v>145</v>
      </c>
      <c r="S8" s="15"/>
      <c r="T8" s="17">
        <f t="shared" si="2"/>
        <v>445</v>
      </c>
    </row>
    <row r="9" spans="1:20" ht="20.100000000000001" x14ac:dyDescent="0.2">
      <c r="A9" s="31">
        <v>8</v>
      </c>
      <c r="B9" s="42" t="s">
        <v>14</v>
      </c>
      <c r="C9" s="47">
        <v>80</v>
      </c>
      <c r="D9" s="47">
        <v>210</v>
      </c>
      <c r="E9" s="47">
        <v>120</v>
      </c>
      <c r="F9" s="47"/>
      <c r="G9" s="47"/>
      <c r="H9" s="47"/>
      <c r="I9" s="47"/>
      <c r="J9" s="47"/>
      <c r="K9" s="30">
        <f t="shared" si="0"/>
        <v>410</v>
      </c>
      <c r="L9" s="23">
        <f t="shared" si="1"/>
        <v>3</v>
      </c>
      <c r="N9" s="48" t="s">
        <v>7</v>
      </c>
      <c r="O9" s="15">
        <v>80</v>
      </c>
      <c r="P9" s="15">
        <v>180</v>
      </c>
      <c r="Q9" s="15">
        <v>10</v>
      </c>
      <c r="R9" s="15">
        <v>175</v>
      </c>
      <c r="S9" s="15"/>
      <c r="T9" s="17">
        <f t="shared" si="2"/>
        <v>445</v>
      </c>
    </row>
    <row r="10" spans="1:20" ht="20.100000000000001" x14ac:dyDescent="0.2">
      <c r="A10" s="31">
        <v>9</v>
      </c>
      <c r="B10" s="42" t="s">
        <v>24</v>
      </c>
      <c r="C10" s="47">
        <v>40</v>
      </c>
      <c r="D10" s="34">
        <v>290</v>
      </c>
      <c r="E10" s="47">
        <v>70</v>
      </c>
      <c r="F10" s="47"/>
      <c r="G10" s="47"/>
      <c r="H10" s="47"/>
      <c r="I10" s="47"/>
      <c r="J10" s="47"/>
      <c r="K10" s="30">
        <f t="shared" si="0"/>
        <v>400</v>
      </c>
      <c r="L10" s="23">
        <f t="shared" si="1"/>
        <v>3</v>
      </c>
      <c r="N10" s="48" t="s">
        <v>4</v>
      </c>
      <c r="O10" s="15">
        <v>64</v>
      </c>
      <c r="P10" s="15">
        <v>10</v>
      </c>
      <c r="Q10" s="15">
        <v>140</v>
      </c>
      <c r="R10" s="15">
        <v>130</v>
      </c>
      <c r="S10" s="15"/>
      <c r="T10" s="17">
        <f t="shared" si="2"/>
        <v>344</v>
      </c>
    </row>
    <row r="11" spans="1:20" ht="20.100000000000001" x14ac:dyDescent="0.2">
      <c r="A11" s="31"/>
      <c r="B11" s="48" t="s">
        <v>26</v>
      </c>
      <c r="C11" s="15">
        <v>24</v>
      </c>
      <c r="D11" s="15">
        <v>150</v>
      </c>
      <c r="E11" s="15">
        <v>220</v>
      </c>
      <c r="F11" s="38"/>
      <c r="G11" s="38"/>
      <c r="H11" s="38"/>
      <c r="I11" s="38"/>
      <c r="J11" s="38"/>
      <c r="K11" s="30">
        <f t="shared" si="0"/>
        <v>394</v>
      </c>
      <c r="L11" s="23">
        <f t="shared" si="1"/>
        <v>3</v>
      </c>
      <c r="N11" s="48" t="s">
        <v>64</v>
      </c>
      <c r="O11" s="15">
        <v>16</v>
      </c>
      <c r="P11" s="15">
        <v>230</v>
      </c>
      <c r="Q11" s="15">
        <v>70</v>
      </c>
      <c r="R11" s="15"/>
      <c r="S11" s="15"/>
      <c r="T11" s="17">
        <f t="shared" si="2"/>
        <v>316</v>
      </c>
    </row>
    <row r="12" spans="1:20" ht="20.100000000000001" x14ac:dyDescent="0.2">
      <c r="A12" s="31">
        <v>10</v>
      </c>
      <c r="B12" s="48" t="s">
        <v>4</v>
      </c>
      <c r="C12" s="15">
        <v>64</v>
      </c>
      <c r="D12" s="15">
        <v>140</v>
      </c>
      <c r="E12" s="15">
        <v>130</v>
      </c>
      <c r="F12" s="38"/>
      <c r="G12" s="38"/>
      <c r="H12" s="38"/>
      <c r="I12" s="38"/>
      <c r="J12" s="38"/>
      <c r="K12" s="30">
        <f t="shared" si="0"/>
        <v>334</v>
      </c>
      <c r="L12" s="23">
        <f t="shared" si="1"/>
        <v>3</v>
      </c>
      <c r="N12" s="49" t="s">
        <v>66</v>
      </c>
      <c r="O12" s="15">
        <v>88</v>
      </c>
      <c r="P12" s="15">
        <v>210</v>
      </c>
      <c r="Q12" s="15"/>
      <c r="R12" s="15"/>
      <c r="S12" s="15"/>
      <c r="T12" s="17">
        <f t="shared" si="2"/>
        <v>298</v>
      </c>
    </row>
    <row r="13" spans="1:20" ht="20.100000000000001" x14ac:dyDescent="0.2">
      <c r="A13" s="31">
        <v>11</v>
      </c>
      <c r="B13" s="42" t="s">
        <v>9</v>
      </c>
      <c r="C13" s="47">
        <v>24</v>
      </c>
      <c r="D13" s="47">
        <v>170</v>
      </c>
      <c r="E13" s="47">
        <v>115</v>
      </c>
      <c r="F13" s="51"/>
      <c r="G13" s="51"/>
      <c r="H13" s="51"/>
      <c r="I13" s="51"/>
      <c r="J13" s="51"/>
      <c r="K13" s="30">
        <f t="shared" si="0"/>
        <v>309</v>
      </c>
      <c r="L13" s="23">
        <f t="shared" si="1"/>
        <v>3</v>
      </c>
      <c r="N13" s="49" t="s">
        <v>81</v>
      </c>
      <c r="O13" s="15"/>
      <c r="P13" s="15">
        <v>160</v>
      </c>
      <c r="Q13" s="15">
        <v>90</v>
      </c>
      <c r="R13" s="15">
        <v>35</v>
      </c>
      <c r="S13" s="15"/>
      <c r="T13" s="17">
        <f t="shared" si="2"/>
        <v>285</v>
      </c>
    </row>
    <row r="14" spans="1:20" ht="20.100000000000001" x14ac:dyDescent="0.2">
      <c r="A14" s="31">
        <v>12</v>
      </c>
      <c r="B14" s="48" t="s">
        <v>41</v>
      </c>
      <c r="C14" s="15">
        <v>80</v>
      </c>
      <c r="D14" s="15">
        <v>30</v>
      </c>
      <c r="E14" s="15">
        <v>160</v>
      </c>
      <c r="K14" s="30">
        <f t="shared" si="0"/>
        <v>270</v>
      </c>
      <c r="L14" s="23">
        <f t="shared" si="1"/>
        <v>3</v>
      </c>
      <c r="N14" s="49" t="s">
        <v>65</v>
      </c>
      <c r="O14" s="15">
        <v>40</v>
      </c>
      <c r="P14" s="15">
        <v>200</v>
      </c>
      <c r="Q14" s="15"/>
      <c r="R14" s="15"/>
      <c r="S14" s="15"/>
      <c r="T14" s="17">
        <f t="shared" si="2"/>
        <v>240</v>
      </c>
    </row>
    <row r="15" spans="1:20" ht="20.100000000000001" x14ac:dyDescent="0.2">
      <c r="A15" s="31">
        <v>13</v>
      </c>
      <c r="B15" s="48" t="s">
        <v>7</v>
      </c>
      <c r="C15" s="15">
        <v>80</v>
      </c>
      <c r="D15" s="15">
        <v>10</v>
      </c>
      <c r="E15" s="15">
        <v>175</v>
      </c>
      <c r="K15" s="30">
        <f t="shared" si="0"/>
        <v>265</v>
      </c>
      <c r="L15" s="23">
        <f t="shared" si="1"/>
        <v>3</v>
      </c>
      <c r="N15" s="49" t="s">
        <v>38</v>
      </c>
      <c r="O15" s="15">
        <v>92</v>
      </c>
      <c r="P15" s="15">
        <v>50</v>
      </c>
      <c r="Q15" s="15">
        <v>40</v>
      </c>
      <c r="R15" s="15">
        <v>25</v>
      </c>
      <c r="S15" s="15"/>
      <c r="T15" s="17">
        <f t="shared" si="2"/>
        <v>207</v>
      </c>
    </row>
    <row r="16" spans="1:20" ht="20.25" x14ac:dyDescent="0.25">
      <c r="A16" s="31">
        <v>14</v>
      </c>
      <c r="B16" s="48" t="s">
        <v>8</v>
      </c>
      <c r="C16" s="15">
        <v>64</v>
      </c>
      <c r="D16" s="15"/>
      <c r="E16" s="15">
        <v>185</v>
      </c>
      <c r="K16" s="30">
        <f t="shared" si="0"/>
        <v>249</v>
      </c>
      <c r="L16" s="23">
        <f t="shared" si="1"/>
        <v>2</v>
      </c>
      <c r="N16" s="49" t="s">
        <v>67</v>
      </c>
      <c r="O16" s="15">
        <v>36</v>
      </c>
      <c r="P16" s="15">
        <v>60</v>
      </c>
      <c r="Q16" s="15"/>
      <c r="R16" s="15">
        <v>15</v>
      </c>
      <c r="S16" s="15"/>
      <c r="T16" s="17">
        <f t="shared" si="2"/>
        <v>111</v>
      </c>
    </row>
    <row r="17" spans="1:20" ht="20.100000000000001" x14ac:dyDescent="0.2">
      <c r="A17" s="31">
        <v>15</v>
      </c>
      <c r="B17" s="48" t="s">
        <v>3</v>
      </c>
      <c r="C17" s="15">
        <v>80</v>
      </c>
      <c r="D17" s="15"/>
      <c r="E17" s="15">
        <v>145</v>
      </c>
      <c r="K17" s="30">
        <f t="shared" si="0"/>
        <v>225</v>
      </c>
      <c r="L17" s="23">
        <f t="shared" si="1"/>
        <v>2</v>
      </c>
      <c r="N17" s="48" t="s">
        <v>82</v>
      </c>
      <c r="O17" s="15"/>
      <c r="P17" s="15"/>
      <c r="Q17" s="15"/>
      <c r="R17" s="15">
        <v>60</v>
      </c>
      <c r="S17" s="15"/>
      <c r="T17" s="16">
        <f t="shared" si="2"/>
        <v>60</v>
      </c>
    </row>
    <row r="18" spans="1:20" ht="20.100000000000001" x14ac:dyDescent="0.2">
      <c r="A18" s="31">
        <v>16</v>
      </c>
      <c r="B18" s="48" t="s">
        <v>6</v>
      </c>
      <c r="C18" s="15">
        <v>80</v>
      </c>
      <c r="D18" s="15">
        <v>20</v>
      </c>
      <c r="E18" s="15">
        <v>95</v>
      </c>
      <c r="K18" s="30">
        <f t="shared" si="0"/>
        <v>195</v>
      </c>
      <c r="L18" s="23">
        <f t="shared" si="1"/>
        <v>3</v>
      </c>
      <c r="N18" s="48" t="s">
        <v>2</v>
      </c>
      <c r="O18" s="15">
        <v>12</v>
      </c>
      <c r="P18" s="15"/>
      <c r="Q18" s="15"/>
      <c r="R18" s="15">
        <v>45</v>
      </c>
      <c r="S18" s="15"/>
      <c r="T18" s="17">
        <f t="shared" si="2"/>
        <v>57</v>
      </c>
    </row>
    <row r="19" spans="1:20" ht="20.100000000000001" x14ac:dyDescent="0.2">
      <c r="A19" s="31">
        <v>17</v>
      </c>
      <c r="B19" s="48" t="s">
        <v>80</v>
      </c>
      <c r="C19" s="15">
        <v>96</v>
      </c>
      <c r="D19" s="15"/>
      <c r="E19" s="15">
        <v>85</v>
      </c>
      <c r="K19" s="30">
        <f t="shared" si="0"/>
        <v>181</v>
      </c>
      <c r="L19" s="23">
        <f t="shared" si="1"/>
        <v>2</v>
      </c>
      <c r="N19" s="48" t="s">
        <v>69</v>
      </c>
      <c r="O19" s="15"/>
      <c r="P19" s="15">
        <v>20</v>
      </c>
      <c r="Q19" s="15"/>
      <c r="R19" s="15">
        <v>20</v>
      </c>
      <c r="S19" s="15"/>
      <c r="T19" s="17">
        <f t="shared" si="2"/>
        <v>40</v>
      </c>
    </row>
    <row r="20" spans="1:20" ht="20.100000000000001" x14ac:dyDescent="0.2">
      <c r="A20" s="31">
        <v>18</v>
      </c>
      <c r="B20" s="48" t="s">
        <v>38</v>
      </c>
      <c r="C20" s="15">
        <v>92</v>
      </c>
      <c r="D20" s="15">
        <v>40</v>
      </c>
      <c r="E20" s="15">
        <v>25</v>
      </c>
      <c r="K20" s="30">
        <f t="shared" si="0"/>
        <v>157</v>
      </c>
      <c r="L20" s="23">
        <f t="shared" si="1"/>
        <v>3</v>
      </c>
      <c r="N20" s="48" t="s">
        <v>70</v>
      </c>
      <c r="O20" s="15"/>
      <c r="P20" s="15">
        <v>30</v>
      </c>
      <c r="Q20" s="15"/>
      <c r="R20" s="15"/>
      <c r="S20" s="15"/>
      <c r="T20" s="17">
        <f t="shared" si="2"/>
        <v>30</v>
      </c>
    </row>
    <row r="21" spans="1:20" ht="20.25" x14ac:dyDescent="0.25">
      <c r="A21" s="31">
        <v>19</v>
      </c>
      <c r="B21" s="48" t="s">
        <v>81</v>
      </c>
      <c r="C21" s="15"/>
      <c r="D21" s="15">
        <v>90</v>
      </c>
      <c r="E21" s="15">
        <v>35</v>
      </c>
      <c r="K21" s="30">
        <f t="shared" si="0"/>
        <v>125</v>
      </c>
      <c r="L21" s="23">
        <f t="shared" si="1"/>
        <v>2</v>
      </c>
      <c r="N21" s="48" t="s">
        <v>72</v>
      </c>
      <c r="O21" s="15">
        <v>4</v>
      </c>
      <c r="P21" s="15"/>
      <c r="Q21" s="15"/>
      <c r="R21" s="15"/>
      <c r="S21" s="15"/>
      <c r="T21" s="17">
        <f t="shared" si="2"/>
        <v>4</v>
      </c>
    </row>
    <row r="22" spans="1:20" ht="20.100000000000001" x14ac:dyDescent="0.2">
      <c r="A22" s="31">
        <v>20</v>
      </c>
      <c r="B22" s="42" t="s">
        <v>17</v>
      </c>
      <c r="C22" s="15"/>
      <c r="D22" s="15">
        <v>100</v>
      </c>
      <c r="E22" s="15"/>
      <c r="K22" s="30">
        <f t="shared" si="0"/>
        <v>100</v>
      </c>
      <c r="L22" s="23">
        <f t="shared" si="1"/>
        <v>1</v>
      </c>
    </row>
    <row r="23" spans="1:20" ht="20.100000000000001" x14ac:dyDescent="0.2">
      <c r="A23" s="31">
        <v>21</v>
      </c>
      <c r="B23" s="49" t="s">
        <v>66</v>
      </c>
      <c r="C23" s="15">
        <v>88</v>
      </c>
      <c r="D23" s="15"/>
      <c r="E23" s="15"/>
      <c r="K23" s="30">
        <f t="shared" si="0"/>
        <v>88</v>
      </c>
      <c r="L23" s="23">
        <f t="shared" si="1"/>
        <v>1</v>
      </c>
    </row>
    <row r="24" spans="1:20" ht="20.100000000000001" x14ac:dyDescent="0.2">
      <c r="A24" s="31">
        <v>22</v>
      </c>
      <c r="B24" s="49" t="s">
        <v>64</v>
      </c>
      <c r="C24" s="15">
        <v>16</v>
      </c>
      <c r="D24" s="15">
        <v>70</v>
      </c>
      <c r="E24" s="15"/>
      <c r="K24" s="30">
        <f t="shared" si="0"/>
        <v>86</v>
      </c>
      <c r="L24" s="23">
        <f t="shared" si="1"/>
        <v>2</v>
      </c>
    </row>
    <row r="25" spans="1:20" ht="20.100000000000001" x14ac:dyDescent="0.2">
      <c r="A25" s="31">
        <v>23</v>
      </c>
      <c r="B25" s="49" t="s">
        <v>82</v>
      </c>
      <c r="C25" s="15"/>
      <c r="D25" s="15"/>
      <c r="E25" s="15">
        <v>60</v>
      </c>
      <c r="K25" s="30">
        <f t="shared" si="0"/>
        <v>60</v>
      </c>
      <c r="L25" s="23">
        <f t="shared" si="1"/>
        <v>1</v>
      </c>
    </row>
    <row r="26" spans="1:20" ht="20.100000000000001" x14ac:dyDescent="0.2">
      <c r="A26" s="31">
        <v>24</v>
      </c>
      <c r="B26" s="49" t="s">
        <v>2</v>
      </c>
      <c r="C26" s="15">
        <v>12</v>
      </c>
      <c r="D26" s="15"/>
      <c r="E26" s="15">
        <v>45</v>
      </c>
      <c r="K26" s="30">
        <f t="shared" si="0"/>
        <v>57</v>
      </c>
      <c r="L26" s="23">
        <f t="shared" si="1"/>
        <v>2</v>
      </c>
    </row>
    <row r="27" spans="1:20" ht="20.25" x14ac:dyDescent="0.25">
      <c r="A27" s="31">
        <v>25</v>
      </c>
      <c r="B27" s="49" t="s">
        <v>67</v>
      </c>
      <c r="C27" s="15">
        <v>36</v>
      </c>
      <c r="D27" s="15"/>
      <c r="E27" s="15">
        <v>15</v>
      </c>
      <c r="K27" s="30">
        <f t="shared" si="0"/>
        <v>51</v>
      </c>
      <c r="L27" s="23">
        <f t="shared" si="1"/>
        <v>2</v>
      </c>
    </row>
    <row r="28" spans="1:20" ht="20.100000000000001" x14ac:dyDescent="0.2">
      <c r="A28" s="31">
        <v>26</v>
      </c>
      <c r="B28" s="48" t="s">
        <v>65</v>
      </c>
      <c r="C28" s="15">
        <v>40</v>
      </c>
      <c r="D28" s="15"/>
      <c r="E28" s="15"/>
      <c r="K28" s="30">
        <f t="shared" si="0"/>
        <v>40</v>
      </c>
      <c r="L28" s="23">
        <f t="shared" si="1"/>
        <v>1</v>
      </c>
    </row>
    <row r="29" spans="1:20" ht="20.100000000000001" x14ac:dyDescent="0.2">
      <c r="A29" s="31">
        <v>27</v>
      </c>
      <c r="B29" s="48" t="s">
        <v>69</v>
      </c>
      <c r="C29" s="15"/>
      <c r="D29" s="15"/>
      <c r="E29" s="15">
        <v>20</v>
      </c>
      <c r="K29" s="30">
        <f t="shared" si="0"/>
        <v>20</v>
      </c>
      <c r="L29" s="23">
        <f t="shared" si="1"/>
        <v>1</v>
      </c>
    </row>
    <row r="30" spans="1:20" ht="20.25" x14ac:dyDescent="0.25">
      <c r="A30" s="31">
        <v>28</v>
      </c>
      <c r="B30" s="48" t="s">
        <v>72</v>
      </c>
      <c r="C30" s="15">
        <v>4</v>
      </c>
      <c r="D30" s="15"/>
      <c r="E30" s="15"/>
      <c r="K30" s="30">
        <f t="shared" si="0"/>
        <v>4</v>
      </c>
      <c r="L30" s="23">
        <f t="shared" si="1"/>
        <v>1</v>
      </c>
    </row>
    <row r="31" spans="1:20" ht="20.100000000000001" x14ac:dyDescent="0.2">
      <c r="A31" s="31">
        <v>29</v>
      </c>
      <c r="B31" s="48" t="s">
        <v>70</v>
      </c>
      <c r="C31" s="15"/>
      <c r="D31" s="15"/>
      <c r="E31" s="15"/>
      <c r="K31" s="30">
        <f t="shared" si="0"/>
        <v>0</v>
      </c>
      <c r="L31" s="23">
        <f t="shared" si="1"/>
        <v>0</v>
      </c>
    </row>
    <row r="34" spans="1:20" ht="24" thickBot="1" x14ac:dyDescent="0.3">
      <c r="A34" s="231" t="s">
        <v>85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1:20" ht="48.95" thickBot="1" x14ac:dyDescent="0.25">
      <c r="A35" s="24" t="s">
        <v>0</v>
      </c>
      <c r="B35" s="25" t="s">
        <v>1</v>
      </c>
      <c r="C35" s="32" t="s">
        <v>79</v>
      </c>
      <c r="D35" s="27" t="s">
        <v>49</v>
      </c>
      <c r="E35" s="27" t="s">
        <v>52</v>
      </c>
      <c r="F35" s="27" t="s">
        <v>36</v>
      </c>
      <c r="G35" s="26" t="s">
        <v>42</v>
      </c>
      <c r="H35" s="27" t="s">
        <v>50</v>
      </c>
      <c r="I35" s="26" t="s">
        <v>57</v>
      </c>
      <c r="J35" s="27" t="s">
        <v>51</v>
      </c>
      <c r="K35" s="10" t="s">
        <v>12</v>
      </c>
      <c r="L35" s="14" t="s">
        <v>61</v>
      </c>
    </row>
    <row r="36" spans="1:20" ht="45.95" thickBot="1" x14ac:dyDescent="0.25">
      <c r="A36" s="28">
        <v>1</v>
      </c>
      <c r="B36" s="43" t="s">
        <v>29</v>
      </c>
      <c r="C36" s="12">
        <v>108</v>
      </c>
      <c r="D36" s="46">
        <v>250</v>
      </c>
      <c r="E36" s="12">
        <v>205</v>
      </c>
      <c r="F36" s="29"/>
      <c r="G36" s="29"/>
      <c r="H36" s="29"/>
      <c r="I36" s="29"/>
      <c r="J36" s="29"/>
      <c r="K36" s="30">
        <f t="shared" ref="K36:K68" si="3">SUM(C36:J36)</f>
        <v>563</v>
      </c>
      <c r="L36" s="23">
        <f t="shared" ref="L36:L68" si="4">COUNT(C36:J36)</f>
        <v>3</v>
      </c>
      <c r="N36" s="47" t="s">
        <v>1</v>
      </c>
      <c r="O36" s="33" t="s">
        <v>79</v>
      </c>
      <c r="P36" s="36" t="s">
        <v>48</v>
      </c>
      <c r="Q36" s="9" t="s">
        <v>49</v>
      </c>
      <c r="R36" s="41" t="s">
        <v>59</v>
      </c>
      <c r="S36" s="9" t="s">
        <v>60</v>
      </c>
      <c r="T36" s="13" t="s">
        <v>12</v>
      </c>
    </row>
    <row r="37" spans="1:20" ht="20.100000000000001" x14ac:dyDescent="0.2">
      <c r="A37" s="28">
        <v>2</v>
      </c>
      <c r="B37" s="43" t="s">
        <v>31</v>
      </c>
      <c r="C37" s="12">
        <v>80</v>
      </c>
      <c r="D37" s="46">
        <v>250</v>
      </c>
      <c r="E37" s="12">
        <v>200</v>
      </c>
      <c r="F37" s="29"/>
      <c r="G37" s="29"/>
      <c r="H37" s="29"/>
      <c r="I37" s="29"/>
      <c r="J37" s="29"/>
      <c r="K37" s="30">
        <f t="shared" si="3"/>
        <v>530</v>
      </c>
      <c r="L37" s="23">
        <f t="shared" si="4"/>
        <v>3</v>
      </c>
      <c r="N37" s="48" t="s">
        <v>55</v>
      </c>
      <c r="O37" s="18">
        <v>108</v>
      </c>
      <c r="P37" s="18">
        <v>190</v>
      </c>
      <c r="Q37" s="18"/>
      <c r="R37" s="18">
        <v>110</v>
      </c>
      <c r="S37" s="18"/>
      <c r="T37" s="17">
        <f t="shared" ref="T37:T52" si="5">SUM(O37:S37)</f>
        <v>408</v>
      </c>
    </row>
    <row r="38" spans="1:20" ht="20.25" x14ac:dyDescent="0.25">
      <c r="A38" s="28">
        <v>3</v>
      </c>
      <c r="B38" s="43" t="s">
        <v>47</v>
      </c>
      <c r="C38" s="12">
        <v>32</v>
      </c>
      <c r="D38" s="46">
        <v>250</v>
      </c>
      <c r="E38" s="12">
        <v>225</v>
      </c>
      <c r="F38" s="29"/>
      <c r="G38" s="29"/>
      <c r="H38" s="29"/>
      <c r="I38" s="29"/>
      <c r="J38" s="29"/>
      <c r="K38" s="30">
        <f t="shared" si="3"/>
        <v>507</v>
      </c>
      <c r="L38" s="23">
        <f t="shared" si="4"/>
        <v>3</v>
      </c>
      <c r="N38" s="48" t="s">
        <v>40</v>
      </c>
      <c r="O38" s="15">
        <v>64</v>
      </c>
      <c r="P38" s="15">
        <v>120</v>
      </c>
      <c r="Q38" s="15"/>
      <c r="R38" s="15">
        <v>100</v>
      </c>
      <c r="S38" s="15"/>
      <c r="T38" s="17">
        <f t="shared" si="5"/>
        <v>284</v>
      </c>
    </row>
    <row r="39" spans="1:20" ht="20.25" x14ac:dyDescent="0.25">
      <c r="A39" s="28">
        <v>4</v>
      </c>
      <c r="B39" s="43" t="s">
        <v>54</v>
      </c>
      <c r="C39" s="12">
        <v>36</v>
      </c>
      <c r="D39" s="46">
        <v>250</v>
      </c>
      <c r="E39" s="12">
        <v>215</v>
      </c>
      <c r="F39" s="29"/>
      <c r="G39" s="29"/>
      <c r="H39" s="29"/>
      <c r="I39" s="29"/>
      <c r="J39" s="29"/>
      <c r="K39" s="30">
        <f t="shared" si="3"/>
        <v>501</v>
      </c>
      <c r="L39" s="23">
        <f t="shared" si="4"/>
        <v>3</v>
      </c>
      <c r="N39" s="48" t="s">
        <v>56</v>
      </c>
      <c r="O39" s="15">
        <v>32</v>
      </c>
      <c r="P39" s="15">
        <v>100</v>
      </c>
      <c r="Q39" s="15"/>
      <c r="R39" s="15">
        <v>140</v>
      </c>
      <c r="S39" s="15"/>
      <c r="T39" s="17">
        <f t="shared" si="5"/>
        <v>272</v>
      </c>
    </row>
    <row r="40" spans="1:20" ht="20.25" x14ac:dyDescent="0.25">
      <c r="A40" s="28">
        <v>5</v>
      </c>
      <c r="B40" s="43" t="s">
        <v>19</v>
      </c>
      <c r="C40" s="12">
        <v>84</v>
      </c>
      <c r="D40" s="46">
        <v>250</v>
      </c>
      <c r="E40" s="12">
        <v>150</v>
      </c>
      <c r="F40" s="29"/>
      <c r="G40" s="29"/>
      <c r="H40" s="29"/>
      <c r="I40" s="29"/>
      <c r="J40" s="29"/>
      <c r="K40" s="30">
        <f t="shared" si="3"/>
        <v>484</v>
      </c>
      <c r="L40" s="23">
        <f t="shared" si="4"/>
        <v>3</v>
      </c>
      <c r="N40" s="48" t="s">
        <v>27</v>
      </c>
      <c r="O40" s="15">
        <v>104</v>
      </c>
      <c r="P40" s="15">
        <v>140</v>
      </c>
      <c r="Q40" s="15"/>
      <c r="R40" s="15"/>
      <c r="S40" s="15"/>
      <c r="T40" s="17">
        <f t="shared" si="5"/>
        <v>244</v>
      </c>
    </row>
    <row r="41" spans="1:20" ht="20.25" x14ac:dyDescent="0.25">
      <c r="A41" s="28">
        <v>6</v>
      </c>
      <c r="B41" s="43" t="s">
        <v>74</v>
      </c>
      <c r="C41" s="12">
        <v>64</v>
      </c>
      <c r="D41" s="37">
        <v>200</v>
      </c>
      <c r="E41" s="12">
        <v>195</v>
      </c>
      <c r="F41" s="29"/>
      <c r="G41" s="29"/>
      <c r="H41" s="29"/>
      <c r="I41" s="29"/>
      <c r="J41" s="29"/>
      <c r="K41" s="30">
        <f t="shared" si="3"/>
        <v>459</v>
      </c>
      <c r="L41" s="23">
        <f t="shared" si="4"/>
        <v>3</v>
      </c>
      <c r="N41" s="48" t="s">
        <v>39</v>
      </c>
      <c r="O41" s="15">
        <v>64</v>
      </c>
      <c r="P41" s="15">
        <v>80</v>
      </c>
      <c r="Q41" s="15"/>
      <c r="R41" s="15">
        <v>90</v>
      </c>
      <c r="S41" s="15"/>
      <c r="T41" s="17">
        <f t="shared" si="5"/>
        <v>234</v>
      </c>
    </row>
    <row r="42" spans="1:20" ht="20.25" x14ac:dyDescent="0.25">
      <c r="A42" s="28">
        <v>7</v>
      </c>
      <c r="B42" s="42" t="s">
        <v>15</v>
      </c>
      <c r="C42" s="47">
        <v>8</v>
      </c>
      <c r="D42" s="37">
        <v>240</v>
      </c>
      <c r="E42" s="47">
        <v>165</v>
      </c>
      <c r="F42" s="47"/>
      <c r="G42" s="47"/>
      <c r="H42" s="47"/>
      <c r="I42" s="47"/>
      <c r="J42" s="47"/>
      <c r="K42" s="30">
        <f t="shared" si="3"/>
        <v>413</v>
      </c>
      <c r="L42" s="23">
        <f t="shared" si="4"/>
        <v>3</v>
      </c>
      <c r="N42" s="48" t="s">
        <v>34</v>
      </c>
      <c r="O42" s="15">
        <v>28</v>
      </c>
      <c r="P42" s="15">
        <v>130</v>
      </c>
      <c r="Q42" s="15"/>
      <c r="R42" s="15">
        <v>55</v>
      </c>
      <c r="S42" s="15"/>
      <c r="T42" s="17">
        <f t="shared" si="5"/>
        <v>213</v>
      </c>
    </row>
    <row r="43" spans="1:20" ht="20.25" x14ac:dyDescent="0.25">
      <c r="A43" s="28">
        <v>8</v>
      </c>
      <c r="B43" s="43" t="s">
        <v>20</v>
      </c>
      <c r="C43" s="12">
        <v>20</v>
      </c>
      <c r="D43" s="46">
        <v>250</v>
      </c>
      <c r="E43" s="12">
        <v>135</v>
      </c>
      <c r="F43" s="29"/>
      <c r="G43" s="29"/>
      <c r="H43" s="29"/>
      <c r="I43" s="29"/>
      <c r="J43" s="29"/>
      <c r="K43" s="30">
        <f t="shared" si="3"/>
        <v>405</v>
      </c>
      <c r="L43" s="23">
        <f t="shared" si="4"/>
        <v>3</v>
      </c>
      <c r="N43" s="48" t="s">
        <v>33</v>
      </c>
      <c r="O43" s="15">
        <v>100</v>
      </c>
      <c r="P43" s="15">
        <v>110</v>
      </c>
      <c r="Q43" s="15"/>
      <c r="R43" s="15"/>
      <c r="S43" s="15"/>
      <c r="T43" s="17">
        <f t="shared" si="5"/>
        <v>210</v>
      </c>
    </row>
    <row r="44" spans="1:20" ht="20.25" x14ac:dyDescent="0.25">
      <c r="A44" s="28">
        <v>9</v>
      </c>
      <c r="B44" s="43" t="s">
        <v>53</v>
      </c>
      <c r="C44" s="12">
        <v>64</v>
      </c>
      <c r="D44" s="37">
        <v>180</v>
      </c>
      <c r="E44" s="12">
        <v>75</v>
      </c>
      <c r="F44" s="29"/>
      <c r="G44" s="29"/>
      <c r="H44" s="29"/>
      <c r="I44" s="29"/>
      <c r="J44" s="29"/>
      <c r="K44" s="30">
        <f t="shared" si="3"/>
        <v>319</v>
      </c>
      <c r="L44" s="23">
        <f t="shared" si="4"/>
        <v>3</v>
      </c>
      <c r="N44" s="48" t="s">
        <v>58</v>
      </c>
      <c r="O44" s="15">
        <v>64</v>
      </c>
      <c r="P44" s="15">
        <v>70</v>
      </c>
      <c r="Q44" s="15"/>
      <c r="R44" s="15">
        <v>40</v>
      </c>
      <c r="S44" s="15"/>
      <c r="T44" s="17">
        <f t="shared" si="5"/>
        <v>174</v>
      </c>
    </row>
    <row r="45" spans="1:20" ht="20.25" x14ac:dyDescent="0.25">
      <c r="A45" s="28">
        <v>10</v>
      </c>
      <c r="B45" s="43" t="s">
        <v>32</v>
      </c>
      <c r="C45" s="12">
        <v>16</v>
      </c>
      <c r="D45" s="37">
        <v>60</v>
      </c>
      <c r="E45" s="12">
        <v>190</v>
      </c>
      <c r="F45" s="29"/>
      <c r="G45" s="29"/>
      <c r="H45" s="29"/>
      <c r="I45" s="29"/>
      <c r="J45" s="29"/>
      <c r="K45" s="30">
        <f t="shared" si="3"/>
        <v>266</v>
      </c>
      <c r="L45" s="23">
        <f t="shared" si="4"/>
        <v>3</v>
      </c>
      <c r="N45" s="49" t="s">
        <v>68</v>
      </c>
      <c r="O45" s="15"/>
      <c r="P45" s="15">
        <v>170</v>
      </c>
      <c r="Q45" s="15"/>
      <c r="R45" s="15"/>
      <c r="S45" s="15"/>
      <c r="T45" s="17">
        <f t="shared" si="5"/>
        <v>170</v>
      </c>
    </row>
    <row r="46" spans="1:20" ht="20.25" x14ac:dyDescent="0.25">
      <c r="A46" s="28">
        <v>11</v>
      </c>
      <c r="B46" s="48" t="s">
        <v>55</v>
      </c>
      <c r="C46" s="15">
        <v>108</v>
      </c>
      <c r="D46" s="38"/>
      <c r="E46" s="15">
        <v>110</v>
      </c>
      <c r="F46" s="38"/>
      <c r="G46" s="38"/>
      <c r="H46" s="38"/>
      <c r="I46" s="38"/>
      <c r="J46" s="38"/>
      <c r="K46" s="30">
        <f t="shared" si="3"/>
        <v>218</v>
      </c>
      <c r="L46" s="23">
        <f t="shared" si="4"/>
        <v>2</v>
      </c>
      <c r="N46" s="49" t="s">
        <v>5</v>
      </c>
      <c r="O46" s="15">
        <v>8</v>
      </c>
      <c r="P46" s="15">
        <v>90</v>
      </c>
      <c r="Q46" s="15"/>
      <c r="R46" s="15">
        <v>30</v>
      </c>
      <c r="S46" s="15"/>
      <c r="T46" s="17">
        <f t="shared" si="5"/>
        <v>128</v>
      </c>
    </row>
    <row r="47" spans="1:20" ht="20.25" x14ac:dyDescent="0.25">
      <c r="A47" s="28">
        <v>12</v>
      </c>
      <c r="B47" s="43" t="s">
        <v>21</v>
      </c>
      <c r="C47" s="12">
        <v>12</v>
      </c>
      <c r="D47" s="37">
        <v>130</v>
      </c>
      <c r="E47" s="12">
        <v>65</v>
      </c>
      <c r="F47" s="29"/>
      <c r="G47" s="29"/>
      <c r="H47" s="29"/>
      <c r="I47" s="29"/>
      <c r="J47" s="29"/>
      <c r="K47" s="30">
        <f t="shared" si="3"/>
        <v>207</v>
      </c>
      <c r="L47" s="23">
        <f t="shared" si="4"/>
        <v>3</v>
      </c>
      <c r="N47" s="48" t="s">
        <v>84</v>
      </c>
      <c r="O47" s="8"/>
      <c r="P47" s="15"/>
      <c r="Q47" s="15"/>
      <c r="R47" s="15">
        <v>105</v>
      </c>
      <c r="S47" s="15"/>
      <c r="T47" s="17">
        <f t="shared" si="5"/>
        <v>105</v>
      </c>
    </row>
    <row r="48" spans="1:20" ht="20.25" x14ac:dyDescent="0.25">
      <c r="A48" s="28">
        <v>13</v>
      </c>
      <c r="B48" s="43" t="s">
        <v>45</v>
      </c>
      <c r="C48" s="12">
        <v>64</v>
      </c>
      <c r="D48" s="37"/>
      <c r="E48" s="12">
        <v>125</v>
      </c>
      <c r="F48" s="29"/>
      <c r="G48" s="29"/>
      <c r="H48" s="29"/>
      <c r="I48" s="29"/>
      <c r="J48" s="29"/>
      <c r="K48" s="30">
        <f t="shared" si="3"/>
        <v>189</v>
      </c>
      <c r="L48" s="23">
        <f t="shared" si="4"/>
        <v>2</v>
      </c>
      <c r="N48" s="49" t="s">
        <v>18</v>
      </c>
      <c r="O48" s="15">
        <v>84</v>
      </c>
      <c r="P48" s="15"/>
      <c r="Q48" s="15"/>
      <c r="R48" s="15">
        <v>10</v>
      </c>
      <c r="S48" s="15"/>
      <c r="T48" s="17">
        <f t="shared" si="5"/>
        <v>94</v>
      </c>
    </row>
    <row r="49" spans="1:20" ht="20.25" x14ac:dyDescent="0.25">
      <c r="A49" s="28">
        <v>14</v>
      </c>
      <c r="B49" s="43" t="s">
        <v>35</v>
      </c>
      <c r="C49" s="12">
        <v>28</v>
      </c>
      <c r="D49" s="37">
        <v>110</v>
      </c>
      <c r="E49" s="12">
        <v>50</v>
      </c>
      <c r="F49" s="29"/>
      <c r="G49" s="29"/>
      <c r="H49" s="29"/>
      <c r="I49" s="29"/>
      <c r="J49" s="29"/>
      <c r="K49" s="30">
        <f t="shared" si="3"/>
        <v>188</v>
      </c>
      <c r="L49" s="23">
        <f t="shared" si="4"/>
        <v>3</v>
      </c>
      <c r="N49" s="48" t="s">
        <v>37</v>
      </c>
      <c r="O49" s="15">
        <v>64</v>
      </c>
      <c r="P49" s="15"/>
      <c r="Q49" s="15"/>
      <c r="R49" s="15"/>
      <c r="S49" s="15"/>
      <c r="T49" s="17">
        <f t="shared" si="5"/>
        <v>64</v>
      </c>
    </row>
    <row r="50" spans="1:20" ht="20.25" x14ac:dyDescent="0.25">
      <c r="A50" s="28">
        <v>15</v>
      </c>
      <c r="B50" s="48" t="s">
        <v>56</v>
      </c>
      <c r="C50" s="15">
        <v>32</v>
      </c>
      <c r="D50" s="38"/>
      <c r="E50" s="15">
        <v>140</v>
      </c>
      <c r="F50" s="38"/>
      <c r="G50" s="38"/>
      <c r="H50" s="38"/>
      <c r="I50" s="38"/>
      <c r="J50" s="38"/>
      <c r="K50" s="30">
        <f t="shared" si="3"/>
        <v>172</v>
      </c>
      <c r="L50" s="23">
        <f t="shared" si="4"/>
        <v>2</v>
      </c>
      <c r="N50" s="48" t="s">
        <v>75</v>
      </c>
      <c r="O50" s="15">
        <v>64</v>
      </c>
      <c r="P50" s="15"/>
      <c r="Q50" s="15"/>
      <c r="R50" s="15"/>
      <c r="S50" s="15"/>
      <c r="T50" s="17">
        <f t="shared" si="5"/>
        <v>64</v>
      </c>
    </row>
    <row r="51" spans="1:20" ht="20.25" x14ac:dyDescent="0.25">
      <c r="A51" s="28">
        <v>16</v>
      </c>
      <c r="B51" s="48" t="s">
        <v>40</v>
      </c>
      <c r="C51" s="15">
        <v>64</v>
      </c>
      <c r="D51" s="38"/>
      <c r="E51" s="15">
        <v>100</v>
      </c>
      <c r="F51" s="38"/>
      <c r="G51" s="38"/>
      <c r="H51" s="38"/>
      <c r="I51" s="38"/>
      <c r="J51" s="38"/>
      <c r="K51" s="30">
        <f t="shared" si="3"/>
        <v>164</v>
      </c>
      <c r="L51" s="23">
        <f t="shared" si="4"/>
        <v>2</v>
      </c>
      <c r="N51" s="48" t="s">
        <v>22</v>
      </c>
      <c r="O51" s="15">
        <v>20</v>
      </c>
      <c r="P51" s="15">
        <v>40</v>
      </c>
      <c r="Q51" s="15"/>
      <c r="R51" s="15"/>
      <c r="S51" s="15"/>
      <c r="T51" s="17">
        <f t="shared" si="5"/>
        <v>60</v>
      </c>
    </row>
    <row r="52" spans="1:20" ht="20.25" x14ac:dyDescent="0.25">
      <c r="A52" s="28">
        <v>17</v>
      </c>
      <c r="B52" s="43" t="s">
        <v>23</v>
      </c>
      <c r="C52" s="12">
        <v>80</v>
      </c>
      <c r="D52" s="37"/>
      <c r="E52" s="12">
        <v>80</v>
      </c>
      <c r="F52" s="54"/>
      <c r="G52" s="54"/>
      <c r="H52" s="54"/>
      <c r="I52" s="54"/>
      <c r="J52" s="54"/>
      <c r="K52" s="30">
        <f t="shared" si="3"/>
        <v>160</v>
      </c>
      <c r="L52" s="23">
        <f t="shared" si="4"/>
        <v>2</v>
      </c>
      <c r="N52" s="48" t="s">
        <v>73</v>
      </c>
      <c r="O52" s="15">
        <v>4</v>
      </c>
      <c r="P52" s="15"/>
      <c r="Q52" s="15"/>
      <c r="R52" s="15"/>
      <c r="S52" s="15"/>
      <c r="T52" s="17">
        <f t="shared" si="5"/>
        <v>4</v>
      </c>
    </row>
    <row r="53" spans="1:20" ht="18" x14ac:dyDescent="0.25">
      <c r="B53" s="48" t="s">
        <v>39</v>
      </c>
      <c r="C53" s="18">
        <v>64</v>
      </c>
      <c r="E53" s="18">
        <v>90</v>
      </c>
      <c r="K53" s="30">
        <f t="shared" si="3"/>
        <v>154</v>
      </c>
      <c r="L53" s="23">
        <f t="shared" si="4"/>
        <v>2</v>
      </c>
    </row>
    <row r="54" spans="1:20" ht="18" x14ac:dyDescent="0.25">
      <c r="B54" s="48" t="s">
        <v>84</v>
      </c>
      <c r="C54" s="8"/>
      <c r="E54" s="15">
        <v>105</v>
      </c>
      <c r="K54" s="30">
        <f t="shared" si="3"/>
        <v>105</v>
      </c>
      <c r="L54" s="23">
        <f t="shared" si="4"/>
        <v>1</v>
      </c>
    </row>
    <row r="55" spans="1:20" ht="18" x14ac:dyDescent="0.25">
      <c r="B55" s="48" t="s">
        <v>27</v>
      </c>
      <c r="C55" s="15">
        <v>104</v>
      </c>
      <c r="E55" s="15"/>
      <c r="K55" s="30">
        <f t="shared" si="3"/>
        <v>104</v>
      </c>
      <c r="L55" s="23">
        <f t="shared" si="4"/>
        <v>1</v>
      </c>
    </row>
    <row r="56" spans="1:20" ht="18" x14ac:dyDescent="0.25">
      <c r="B56" s="48" t="s">
        <v>58</v>
      </c>
      <c r="C56" s="15">
        <v>64</v>
      </c>
      <c r="E56" s="15">
        <v>40</v>
      </c>
      <c r="K56" s="30">
        <f t="shared" si="3"/>
        <v>104</v>
      </c>
      <c r="L56" s="23">
        <f t="shared" si="4"/>
        <v>2</v>
      </c>
    </row>
    <row r="57" spans="1:20" ht="18" x14ac:dyDescent="0.25">
      <c r="B57" s="48" t="s">
        <v>33</v>
      </c>
      <c r="C57" s="15">
        <v>100</v>
      </c>
      <c r="E57" s="15"/>
      <c r="K57" s="30">
        <f t="shared" si="3"/>
        <v>100</v>
      </c>
      <c r="L57" s="23">
        <f t="shared" si="4"/>
        <v>1</v>
      </c>
    </row>
    <row r="58" spans="1:20" ht="18" x14ac:dyDescent="0.25">
      <c r="B58" s="48" t="s">
        <v>18</v>
      </c>
      <c r="C58" s="15">
        <v>84</v>
      </c>
      <c r="E58" s="15">
        <v>10</v>
      </c>
      <c r="K58" s="30">
        <f t="shared" si="3"/>
        <v>94</v>
      </c>
      <c r="L58" s="23">
        <f t="shared" si="4"/>
        <v>2</v>
      </c>
    </row>
    <row r="59" spans="1:20" ht="18.75" x14ac:dyDescent="0.25">
      <c r="B59" s="43" t="s">
        <v>46</v>
      </c>
      <c r="C59" s="12">
        <v>92</v>
      </c>
      <c r="D59" s="53"/>
      <c r="E59" s="12"/>
      <c r="F59" s="54"/>
      <c r="G59" s="54"/>
      <c r="H59" s="54"/>
      <c r="I59" s="54"/>
      <c r="J59" s="54"/>
      <c r="K59" s="30">
        <f t="shared" si="3"/>
        <v>92</v>
      </c>
      <c r="L59" s="23">
        <f t="shared" si="4"/>
        <v>1</v>
      </c>
    </row>
    <row r="60" spans="1:20" ht="18.75" x14ac:dyDescent="0.25">
      <c r="B60" s="43" t="s">
        <v>25</v>
      </c>
      <c r="C60" s="12">
        <v>88</v>
      </c>
      <c r="D60" s="53"/>
      <c r="E60" s="12"/>
      <c r="F60" s="54"/>
      <c r="G60" s="54"/>
      <c r="H60" s="54"/>
      <c r="I60" s="54"/>
      <c r="J60" s="54"/>
      <c r="K60" s="30">
        <f t="shared" si="3"/>
        <v>88</v>
      </c>
      <c r="L60" s="23">
        <f t="shared" si="4"/>
        <v>1</v>
      </c>
    </row>
    <row r="61" spans="1:20" ht="18" x14ac:dyDescent="0.25">
      <c r="B61" s="49" t="s">
        <v>34</v>
      </c>
      <c r="C61" s="15">
        <v>28</v>
      </c>
      <c r="E61" s="15">
        <v>55</v>
      </c>
      <c r="K61" s="30">
        <f t="shared" si="3"/>
        <v>83</v>
      </c>
      <c r="L61" s="23">
        <f t="shared" si="4"/>
        <v>2</v>
      </c>
    </row>
    <row r="62" spans="1:20" ht="18.75" x14ac:dyDescent="0.25">
      <c r="B62" s="52" t="s">
        <v>43</v>
      </c>
      <c r="C62" s="12">
        <v>64</v>
      </c>
      <c r="D62" s="53"/>
      <c r="E62" s="12"/>
      <c r="F62" s="54"/>
      <c r="G62" s="54"/>
      <c r="H62" s="54"/>
      <c r="I62" s="54"/>
      <c r="J62" s="54"/>
      <c r="K62" s="30">
        <f t="shared" si="3"/>
        <v>64</v>
      </c>
      <c r="L62" s="23">
        <f t="shared" si="4"/>
        <v>1</v>
      </c>
    </row>
    <row r="63" spans="1:20" ht="18" x14ac:dyDescent="0.25">
      <c r="B63" s="48" t="s">
        <v>37</v>
      </c>
      <c r="C63" s="15">
        <v>64</v>
      </c>
      <c r="E63" s="38"/>
      <c r="K63" s="30">
        <f t="shared" si="3"/>
        <v>64</v>
      </c>
      <c r="L63" s="23">
        <f t="shared" si="4"/>
        <v>1</v>
      </c>
    </row>
    <row r="64" spans="1:20" ht="18" x14ac:dyDescent="0.25">
      <c r="B64" s="49" t="s">
        <v>75</v>
      </c>
      <c r="C64" s="15">
        <v>64</v>
      </c>
      <c r="E64" s="38"/>
      <c r="K64" s="30">
        <f t="shared" si="3"/>
        <v>64</v>
      </c>
      <c r="L64" s="23">
        <f t="shared" si="4"/>
        <v>1</v>
      </c>
    </row>
    <row r="65" spans="2:12" ht="18" x14ac:dyDescent="0.25">
      <c r="B65" s="48" t="s">
        <v>5</v>
      </c>
      <c r="C65" s="15">
        <v>8</v>
      </c>
      <c r="E65" s="50">
        <v>30</v>
      </c>
      <c r="K65" s="30">
        <f t="shared" si="3"/>
        <v>38</v>
      </c>
      <c r="L65" s="23">
        <f t="shared" si="4"/>
        <v>2</v>
      </c>
    </row>
    <row r="66" spans="2:12" ht="18" x14ac:dyDescent="0.25">
      <c r="B66" s="48" t="s">
        <v>22</v>
      </c>
      <c r="C66" s="15">
        <v>20</v>
      </c>
      <c r="K66" s="30">
        <f t="shared" si="3"/>
        <v>20</v>
      </c>
      <c r="L66" s="23">
        <f t="shared" si="4"/>
        <v>1</v>
      </c>
    </row>
    <row r="67" spans="2:12" ht="18" x14ac:dyDescent="0.25">
      <c r="B67" s="48" t="s">
        <v>73</v>
      </c>
      <c r="C67" s="15">
        <v>4</v>
      </c>
      <c r="K67" s="30">
        <f t="shared" si="3"/>
        <v>4</v>
      </c>
      <c r="L67" s="23">
        <f t="shared" si="4"/>
        <v>1</v>
      </c>
    </row>
    <row r="68" spans="2:12" ht="18" x14ac:dyDescent="0.25">
      <c r="B68" s="48" t="s">
        <v>68</v>
      </c>
      <c r="C68" s="15"/>
      <c r="E68" s="50"/>
      <c r="K68" s="30">
        <f t="shared" si="3"/>
        <v>0</v>
      </c>
      <c r="L68" s="23">
        <f t="shared" si="4"/>
        <v>0</v>
      </c>
    </row>
  </sheetData>
  <sortState ref="N2:T21">
    <sortCondition descending="1" ref="T2:T21"/>
  </sortState>
  <mergeCells count="1">
    <mergeCell ref="A34:L3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2" sqref="H12"/>
    </sheetView>
  </sheetViews>
  <sheetFormatPr baseColWidth="10" defaultRowHeight="15" x14ac:dyDescent="0.25"/>
  <cols>
    <col min="1" max="1" width="3" bestFit="1" customWidth="1"/>
    <col min="2" max="2" width="22.28515625" bestFit="1" customWidth="1"/>
    <col min="5" max="5" width="8.28515625" bestFit="1" customWidth="1"/>
  </cols>
  <sheetData>
    <row r="1" spans="1:5" x14ac:dyDescent="0.2">
      <c r="A1" s="38"/>
      <c r="B1" s="38" t="s">
        <v>1</v>
      </c>
      <c r="C1" s="38"/>
      <c r="D1" s="38"/>
      <c r="E1" s="38" t="s">
        <v>71</v>
      </c>
    </row>
    <row r="2" spans="1:5" x14ac:dyDescent="0.2">
      <c r="A2" s="38">
        <v>1</v>
      </c>
      <c r="B2" s="38" t="s">
        <v>88</v>
      </c>
      <c r="C2" s="55" t="s">
        <v>100</v>
      </c>
      <c r="D2" s="55" t="s">
        <v>101</v>
      </c>
      <c r="E2" s="38">
        <v>320</v>
      </c>
    </row>
    <row r="3" spans="1:5" x14ac:dyDescent="0.25">
      <c r="A3" s="38">
        <v>2</v>
      </c>
      <c r="B3" s="38" t="s">
        <v>44</v>
      </c>
      <c r="C3" s="55" t="s">
        <v>100</v>
      </c>
      <c r="D3" s="55" t="s">
        <v>101</v>
      </c>
      <c r="E3" s="38">
        <v>310</v>
      </c>
    </row>
    <row r="4" spans="1:5" ht="15.95" x14ac:dyDescent="0.2">
      <c r="A4" s="38">
        <v>3</v>
      </c>
      <c r="B4" s="38" t="s">
        <v>96</v>
      </c>
      <c r="C4" s="56" t="s">
        <v>102</v>
      </c>
      <c r="D4" s="55" t="s">
        <v>101</v>
      </c>
      <c r="E4" s="38">
        <v>300</v>
      </c>
    </row>
    <row r="5" spans="1:5" ht="15.95" x14ac:dyDescent="0.2">
      <c r="A5" s="38">
        <v>4</v>
      </c>
      <c r="B5" s="38" t="s">
        <v>29</v>
      </c>
      <c r="C5" s="56" t="s">
        <v>102</v>
      </c>
      <c r="D5" s="55" t="s">
        <v>101</v>
      </c>
      <c r="E5" s="38">
        <v>290</v>
      </c>
    </row>
    <row r="6" spans="1:5" x14ac:dyDescent="0.25">
      <c r="A6" s="38">
        <v>5</v>
      </c>
      <c r="B6" s="38" t="s">
        <v>87</v>
      </c>
      <c r="C6" s="55" t="s">
        <v>100</v>
      </c>
      <c r="D6" s="55" t="s">
        <v>101</v>
      </c>
      <c r="E6" s="38">
        <v>280</v>
      </c>
    </row>
    <row r="7" spans="1:5" x14ac:dyDescent="0.2">
      <c r="A7" s="38">
        <v>5</v>
      </c>
      <c r="B7" s="38" t="s">
        <v>11</v>
      </c>
      <c r="C7" s="55" t="s">
        <v>100</v>
      </c>
      <c r="D7" s="55" t="s">
        <v>101</v>
      </c>
      <c r="E7" s="38">
        <v>270</v>
      </c>
    </row>
    <row r="8" spans="1:5" x14ac:dyDescent="0.2">
      <c r="A8" s="38">
        <v>7</v>
      </c>
      <c r="B8" s="38" t="s">
        <v>9</v>
      </c>
      <c r="C8" s="55" t="s">
        <v>100</v>
      </c>
      <c r="D8" s="55" t="s">
        <v>101</v>
      </c>
      <c r="E8" s="38">
        <v>260</v>
      </c>
    </row>
    <row r="9" spans="1:5" ht="15.95" x14ac:dyDescent="0.2">
      <c r="A9" s="38">
        <v>7</v>
      </c>
      <c r="B9" s="38" t="s">
        <v>47</v>
      </c>
      <c r="C9" s="56" t="s">
        <v>102</v>
      </c>
      <c r="D9" s="55" t="s">
        <v>101</v>
      </c>
      <c r="E9" s="38">
        <v>250</v>
      </c>
    </row>
    <row r="10" spans="1:5" x14ac:dyDescent="0.2">
      <c r="A10" s="38">
        <v>9</v>
      </c>
      <c r="B10" s="38" t="s">
        <v>86</v>
      </c>
      <c r="C10" s="55" t="s">
        <v>100</v>
      </c>
      <c r="D10" s="55" t="s">
        <v>101</v>
      </c>
      <c r="E10" s="38">
        <v>240</v>
      </c>
    </row>
    <row r="11" spans="1:5" x14ac:dyDescent="0.2">
      <c r="A11" s="38">
        <v>9</v>
      </c>
      <c r="B11" s="38" t="s">
        <v>30</v>
      </c>
      <c r="C11" s="55" t="s">
        <v>100</v>
      </c>
      <c r="D11" s="55" t="s">
        <v>101</v>
      </c>
      <c r="E11" s="38">
        <v>230</v>
      </c>
    </row>
    <row r="12" spans="1:5" x14ac:dyDescent="0.2">
      <c r="A12" s="38">
        <v>9</v>
      </c>
      <c r="B12" s="38" t="s">
        <v>90</v>
      </c>
      <c r="C12" s="55" t="s">
        <v>100</v>
      </c>
      <c r="D12" s="55" t="s">
        <v>101</v>
      </c>
      <c r="E12" s="38">
        <v>220</v>
      </c>
    </row>
    <row r="13" spans="1:5" ht="15.95" x14ac:dyDescent="0.2">
      <c r="A13" s="38">
        <v>9</v>
      </c>
      <c r="B13" s="38" t="s">
        <v>93</v>
      </c>
      <c r="C13" s="56" t="s">
        <v>102</v>
      </c>
      <c r="D13" s="55" t="s">
        <v>101</v>
      </c>
      <c r="E13" s="38">
        <v>210</v>
      </c>
    </row>
    <row r="14" spans="1:5" x14ac:dyDescent="0.2">
      <c r="A14" s="38">
        <v>13</v>
      </c>
      <c r="B14" s="38" t="s">
        <v>17</v>
      </c>
      <c r="C14" s="55" t="s">
        <v>100</v>
      </c>
      <c r="D14" s="55" t="s">
        <v>101</v>
      </c>
      <c r="E14" s="38">
        <v>200</v>
      </c>
    </row>
    <row r="15" spans="1:5" x14ac:dyDescent="0.2">
      <c r="A15" s="38">
        <v>13</v>
      </c>
      <c r="B15" s="38" t="s">
        <v>14</v>
      </c>
      <c r="C15" s="55" t="s">
        <v>100</v>
      </c>
      <c r="D15" s="55" t="s">
        <v>101</v>
      </c>
      <c r="E15" s="38">
        <v>190</v>
      </c>
    </row>
    <row r="16" spans="1:5" ht="15.95" x14ac:dyDescent="0.2">
      <c r="A16" s="38">
        <v>13</v>
      </c>
      <c r="B16" s="38" t="s">
        <v>15</v>
      </c>
      <c r="C16" s="56" t="s">
        <v>102</v>
      </c>
      <c r="D16" s="55" t="s">
        <v>101</v>
      </c>
      <c r="E16" s="38">
        <v>180</v>
      </c>
    </row>
    <row r="17" spans="1:5" x14ac:dyDescent="0.25">
      <c r="A17" s="38">
        <v>13</v>
      </c>
      <c r="B17" s="38" t="s">
        <v>97</v>
      </c>
      <c r="C17" s="56" t="s">
        <v>102</v>
      </c>
      <c r="D17" s="55" t="s">
        <v>101</v>
      </c>
      <c r="E17" s="38">
        <v>170</v>
      </c>
    </row>
    <row r="18" spans="1:5" x14ac:dyDescent="0.2">
      <c r="A18" s="38">
        <v>17</v>
      </c>
      <c r="B18" s="38" t="s">
        <v>89</v>
      </c>
      <c r="C18" s="55" t="s">
        <v>100</v>
      </c>
      <c r="D18" s="55" t="s">
        <v>101</v>
      </c>
      <c r="E18" s="38">
        <v>160</v>
      </c>
    </row>
    <row r="19" spans="1:5" ht="15.95" x14ac:dyDescent="0.2">
      <c r="A19" s="38">
        <v>17</v>
      </c>
      <c r="B19" s="38" t="s">
        <v>55</v>
      </c>
      <c r="C19" s="56" t="s">
        <v>102</v>
      </c>
      <c r="D19" s="55" t="s">
        <v>101</v>
      </c>
      <c r="E19" s="38">
        <v>150</v>
      </c>
    </row>
    <row r="20" spans="1:5" ht="15.95" x14ac:dyDescent="0.2">
      <c r="A20" s="38">
        <v>17</v>
      </c>
      <c r="B20" s="38" t="s">
        <v>94</v>
      </c>
      <c r="C20" s="56" t="s">
        <v>102</v>
      </c>
      <c r="D20" s="55" t="s">
        <v>101</v>
      </c>
      <c r="E20" s="38">
        <v>140</v>
      </c>
    </row>
    <row r="21" spans="1:5" ht="15.95" x14ac:dyDescent="0.2">
      <c r="A21" s="38">
        <v>17</v>
      </c>
      <c r="B21" s="38" t="s">
        <v>20</v>
      </c>
      <c r="C21" s="56" t="s">
        <v>102</v>
      </c>
      <c r="D21" s="55" t="s">
        <v>101</v>
      </c>
      <c r="E21" s="38">
        <v>130</v>
      </c>
    </row>
    <row r="22" spans="1:5" ht="15.95" x14ac:dyDescent="0.2">
      <c r="A22" s="38">
        <v>17</v>
      </c>
      <c r="B22" s="38" t="s">
        <v>32</v>
      </c>
      <c r="C22" s="56" t="s">
        <v>102</v>
      </c>
      <c r="D22" s="55" t="s">
        <v>101</v>
      </c>
      <c r="E22" s="38">
        <v>120</v>
      </c>
    </row>
    <row r="23" spans="1:5" ht="15.95" x14ac:dyDescent="0.2">
      <c r="A23" s="38">
        <v>17</v>
      </c>
      <c r="B23" s="38" t="s">
        <v>4</v>
      </c>
      <c r="C23" s="56" t="s">
        <v>100</v>
      </c>
      <c r="D23" s="55" t="s">
        <v>103</v>
      </c>
      <c r="E23" s="38">
        <v>110</v>
      </c>
    </row>
    <row r="24" spans="1:5" ht="15.95" x14ac:dyDescent="0.2">
      <c r="A24" s="38">
        <v>17</v>
      </c>
      <c r="B24" s="38" t="s">
        <v>7</v>
      </c>
      <c r="C24" s="56" t="s">
        <v>100</v>
      </c>
      <c r="D24" s="55" t="s">
        <v>103</v>
      </c>
      <c r="E24" s="38">
        <v>100</v>
      </c>
    </row>
    <row r="25" spans="1:5" ht="15.95" x14ac:dyDescent="0.2">
      <c r="A25" s="38">
        <v>17</v>
      </c>
      <c r="B25" s="38" t="s">
        <v>98</v>
      </c>
      <c r="C25" s="56" t="s">
        <v>100</v>
      </c>
      <c r="D25" s="55" t="s">
        <v>103</v>
      </c>
      <c r="E25" s="38">
        <v>90</v>
      </c>
    </row>
    <row r="26" spans="1:5" x14ac:dyDescent="0.25">
      <c r="A26" s="38">
        <v>25</v>
      </c>
      <c r="B26" s="38" t="s">
        <v>28</v>
      </c>
      <c r="C26" s="55" t="s">
        <v>100</v>
      </c>
      <c r="D26" s="55" t="s">
        <v>101</v>
      </c>
      <c r="E26" s="38">
        <v>80</v>
      </c>
    </row>
    <row r="27" spans="1:5" x14ac:dyDescent="0.25">
      <c r="A27" s="38">
        <v>25</v>
      </c>
      <c r="B27" s="38" t="s">
        <v>53</v>
      </c>
      <c r="C27" s="55" t="s">
        <v>100</v>
      </c>
      <c r="D27" s="55" t="s">
        <v>101</v>
      </c>
      <c r="E27" s="38">
        <v>70</v>
      </c>
    </row>
    <row r="28" spans="1:5" x14ac:dyDescent="0.25">
      <c r="A28" s="38">
        <v>25</v>
      </c>
      <c r="B28" s="38" t="s">
        <v>91</v>
      </c>
      <c r="C28" s="56" t="s">
        <v>102</v>
      </c>
      <c r="D28" s="55" t="s">
        <v>101</v>
      </c>
      <c r="E28" s="38">
        <v>60</v>
      </c>
    </row>
    <row r="29" spans="1:5" x14ac:dyDescent="0.25">
      <c r="A29" s="38">
        <v>25</v>
      </c>
      <c r="B29" s="38" t="s">
        <v>92</v>
      </c>
      <c r="C29" s="56" t="s">
        <v>102</v>
      </c>
      <c r="D29" s="55" t="s">
        <v>101</v>
      </c>
      <c r="E29" s="38">
        <v>50</v>
      </c>
    </row>
    <row r="30" spans="1:5" x14ac:dyDescent="0.25">
      <c r="A30" s="38">
        <v>25</v>
      </c>
      <c r="B30" s="38" t="s">
        <v>95</v>
      </c>
      <c r="C30" s="56" t="s">
        <v>102</v>
      </c>
      <c r="D30" s="55" t="s">
        <v>101</v>
      </c>
      <c r="E30" s="38">
        <v>40</v>
      </c>
    </row>
    <row r="31" spans="1:5" x14ac:dyDescent="0.25">
      <c r="A31" s="38">
        <v>25</v>
      </c>
      <c r="B31" s="38" t="s">
        <v>21</v>
      </c>
      <c r="C31" s="56" t="s">
        <v>102</v>
      </c>
      <c r="D31" s="55" t="s">
        <v>101</v>
      </c>
      <c r="E31" s="38">
        <v>30</v>
      </c>
    </row>
    <row r="32" spans="1:5" x14ac:dyDescent="0.25">
      <c r="A32" s="38">
        <v>25</v>
      </c>
      <c r="B32" s="38" t="s">
        <v>64</v>
      </c>
      <c r="C32" s="56" t="s">
        <v>100</v>
      </c>
      <c r="D32" s="55" t="s">
        <v>103</v>
      </c>
      <c r="E32" s="38">
        <v>20</v>
      </c>
    </row>
    <row r="33" spans="1:5" x14ac:dyDescent="0.25">
      <c r="A33" s="38">
        <v>25</v>
      </c>
      <c r="B33" s="38" t="s">
        <v>99</v>
      </c>
      <c r="C33" s="56" t="s">
        <v>100</v>
      </c>
      <c r="D33" s="55" t="s">
        <v>103</v>
      </c>
      <c r="E33" s="38">
        <v>10</v>
      </c>
    </row>
  </sheetData>
  <autoFilter ref="B1:D33"/>
  <sortState ref="A2:D33">
    <sortCondition ref="A2:A33"/>
  </sortState>
  <conditionalFormatting sqref="B2:B14">
    <cfRule type="cellIs" dxfId="6" priority="7" operator="equal">
      <formula>16.5</formula>
    </cfRule>
  </conditionalFormatting>
  <conditionalFormatting sqref="B2:B14">
    <cfRule type="duplicateValues" dxfId="5" priority="6"/>
  </conditionalFormatting>
  <conditionalFormatting sqref="B15:B28">
    <cfRule type="cellIs" dxfId="4" priority="5" operator="equal">
      <formula>16.5</formula>
    </cfRule>
  </conditionalFormatting>
  <conditionalFormatting sqref="B15:B28">
    <cfRule type="duplicateValues" dxfId="3" priority="4"/>
  </conditionalFormatting>
  <conditionalFormatting sqref="B29:B33">
    <cfRule type="cellIs" dxfId="2" priority="3" operator="equal">
      <formula>16.5</formula>
    </cfRule>
  </conditionalFormatting>
  <conditionalFormatting sqref="B29:B33">
    <cfRule type="duplicateValues" dxfId="1" priority="2"/>
  </conditionalFormatting>
  <conditionalFormatting sqref="C2:D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RANKING 1RA</vt:lpstr>
      <vt:lpstr>RANKING 2DA</vt:lpstr>
      <vt:lpstr>1a</vt:lpstr>
      <vt:lpstr>2a</vt:lpstr>
      <vt:lpstr>JUGADORES</vt:lpstr>
      <vt:lpstr>RELAMPAGO</vt:lpstr>
      <vt:lpstr>APERTURA</vt:lpstr>
      <vt:lpstr>ranking general</vt:lpstr>
      <vt:lpstr>Hoja1</vt:lpstr>
      <vt:lpstr>'RANKING 2DA'!Área_de_impresión</vt:lpstr>
      <vt:lpstr>'RANKING 2DA'!Títulos_a_imprimir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Jair Alonso Perez Avendaño</cp:lastModifiedBy>
  <cp:lastPrinted>2021-06-23T17:16:11Z</cp:lastPrinted>
  <dcterms:created xsi:type="dcterms:W3CDTF">2016-06-09T19:17:14Z</dcterms:created>
  <dcterms:modified xsi:type="dcterms:W3CDTF">2023-05-08T16:48:37Z</dcterms:modified>
</cp:coreProperties>
</file>